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laurent\websites\excelmadeeasy2014\examples\"/>
    </mc:Choice>
  </mc:AlternateContent>
  <bookViews>
    <workbookView xWindow="360" yWindow="210" windowWidth="6300" windowHeight="3030" tabRatio="628" firstSheet="9" activeTab="13"/>
  </bookViews>
  <sheets>
    <sheet name="earning" sheetId="1" r:id="rId1"/>
    <sheet name="field" sheetId="2" r:id="rId2"/>
    <sheet name="cond formating" sheetId="3" r:id="rId3"/>
    <sheet name="big field" sheetId="4" r:id="rId4"/>
    <sheet name="big field table" sheetId="5" r:id="rId5"/>
    <sheet name="big field filtering" sheetId="8" r:id="rId6"/>
    <sheet name="big field filtering (2)" sheetId="9" r:id="rId7"/>
    <sheet name="Yearly harvests" sheetId="10" r:id="rId8"/>
    <sheet name="pivot harvester" sheetId="17" r:id="rId9"/>
    <sheet name="pivot harvester ranking" sheetId="16" r:id="rId10"/>
    <sheet name="with formulas" sheetId="14" r:id="rId11"/>
    <sheet name="sales time 1" sheetId="18" r:id="rId12"/>
    <sheet name="Bank repayment" sheetId="23" r:id="rId13"/>
    <sheet name="Interest on bank" sheetId="24" r:id="rId14"/>
  </sheets>
  <definedNames>
    <definedName name="_xlnm._FilterDatabase" localSheetId="7" hidden="1">'Yearly harvests'!$A$4:$K$28</definedName>
    <definedName name="_xlcn.WorksheetConnection_apples.xlsxTable11" hidden="1">Table1[]</definedName>
    <definedName name="_xlcn.WorksheetConnection_Sheet3A4I271" hidden="1">'Yearly harvests'!$A$4:$I$27</definedName>
    <definedName name="additional_payment">'Bank repayment'!$G$7:$G$999</definedName>
    <definedName name="amount_due">'Bank repayment'!$D$7:$D$999</definedName>
    <definedName name="duration">'Bank repayment'!$D$4</definedName>
    <definedName name="end_balance">'Bank repayment'!$I$7:$I$999</definedName>
    <definedName name="interest">'Bank repayment'!$C$4</definedName>
    <definedName name="monthly_interest">'Bank repayment'!$E$7:$E$999</definedName>
    <definedName name="original_loan">'Bank repayment'!$B$4</definedName>
    <definedName name="payment_number">'Bank repayment'!$A$7:$A$999</definedName>
    <definedName name="_xlnm.Print_Area" localSheetId="2">'cond formating'!$A$1:$I$15</definedName>
    <definedName name="regular_payment">'Bank repayment'!$F$4</definedName>
    <definedName name="residual_value">'Bank repayment'!$E$4</definedName>
    <definedName name="scheduled">'Bank repayment'!$F$7:$F$999</definedName>
    <definedName name="solver_adj" localSheetId="11" hidden="1">'sales time 1'!$B$7:$E$7</definedName>
    <definedName name="solver_cvg" localSheetId="11" hidden="1">0.0001</definedName>
    <definedName name="solver_drv" localSheetId="11" hidden="1">2</definedName>
    <definedName name="solver_eng" localSheetId="11" hidden="1">1</definedName>
    <definedName name="solver_est" localSheetId="11" hidden="1">1</definedName>
    <definedName name="solver_itr" localSheetId="11" hidden="1">2147483647</definedName>
    <definedName name="solver_lhs1" localSheetId="11" hidden="1">'sales time 1'!$G$11:$G$13</definedName>
    <definedName name="solver_lhs2" localSheetId="11" hidden="1">'sales time 1'!$G$14</definedName>
    <definedName name="solver_mip" localSheetId="11" hidden="1">2147483647</definedName>
    <definedName name="solver_mni" localSheetId="11" hidden="1">30</definedName>
    <definedName name="solver_mrt" localSheetId="11" hidden="1">0.075</definedName>
    <definedName name="solver_msl" localSheetId="11" hidden="1">2</definedName>
    <definedName name="solver_neg" localSheetId="11" hidden="1">1</definedName>
    <definedName name="solver_nod" localSheetId="11" hidden="1">2147483647</definedName>
    <definedName name="solver_num" localSheetId="11" hidden="1">2</definedName>
    <definedName name="solver_nwt" localSheetId="11" hidden="1">1</definedName>
    <definedName name="solver_opt" localSheetId="11" hidden="1">'sales time 1'!$G$8</definedName>
    <definedName name="solver_pre" localSheetId="11" hidden="1">0.000001</definedName>
    <definedName name="solver_rbv" localSheetId="11" hidden="1">2</definedName>
    <definedName name="solver_rel1" localSheetId="11" hidden="1">1</definedName>
    <definedName name="solver_rel2" localSheetId="11" hidden="1">2</definedName>
    <definedName name="solver_rhs1" localSheetId="11" hidden="1">'sales time 1'!$H$11:$H$13</definedName>
    <definedName name="solver_rhs2" localSheetId="11" hidden="1">'sales time 1'!$H$14</definedName>
    <definedName name="solver_rlx" localSheetId="11" hidden="1">2</definedName>
    <definedName name="solver_rsd" localSheetId="11" hidden="1">0</definedName>
    <definedName name="solver_scl" localSheetId="11" hidden="1">2</definedName>
    <definedName name="solver_sho" localSheetId="11" hidden="1">2</definedName>
    <definedName name="solver_ssz" localSheetId="11" hidden="1">100</definedName>
    <definedName name="solver_tim" localSheetId="11" hidden="1">2147483647</definedName>
    <definedName name="solver_tol" localSheetId="11" hidden="1">0.01</definedName>
    <definedName name="solver_typ" localSheetId="11" hidden="1">1</definedName>
    <definedName name="solver_val" localSheetId="11" hidden="1">100000</definedName>
    <definedName name="solver_ver" localSheetId="11" hidden="1">3</definedName>
    <definedName name="total_payment">'Bank repayment'!$H$7:$H$999</definedName>
  </definedNames>
  <calcPr calcId="152511"/>
  <pivotCaches>
    <pivotCache cacheId="0" r:id="rId15"/>
  </pivotCaches>
  <extLst>
    <ext xmlns:x15="http://schemas.microsoft.com/office/spreadsheetml/2010/11/main" uri="{FCE2AD5D-F65C-4FA6-A056-5C36A1767C68}">
      <x15:dataModel>
        <x15:modelTables>
          <x15:modelTable id="Range-817d0e56-4c92-4c34-bfc3-7bdeccdfe5b0" name="Range" connection="WorksheetConnection_Sheet3!$A$4:$I$27"/>
          <x15:modelTable id="Table1-f76fd38c-db22-4b48-9415-bea20b19a04b" name="Table1" connection="WorksheetConnection_apples.xlsx!Table1"/>
        </x15:modelTables>
      </x15:dataModel>
    </ext>
  </extLst>
</workbook>
</file>

<file path=xl/calcChain.xml><?xml version="1.0" encoding="utf-8"?>
<calcChain xmlns="http://schemas.openxmlformats.org/spreadsheetml/2006/main">
  <c r="B24" i="24" l="1"/>
  <c r="B27" i="24"/>
  <c r="C13" i="24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7" i="23"/>
  <c r="F4" i="23"/>
  <c r="D7" i="23"/>
  <c r="E7" i="23" s="1"/>
  <c r="F7" i="23" l="1"/>
  <c r="G14" i="18" l="1"/>
  <c r="G11" i="18"/>
  <c r="G12" i="18"/>
  <c r="G13" i="18"/>
  <c r="G8" i="18" l="1"/>
  <c r="B30" i="10"/>
  <c r="C30" i="10"/>
  <c r="D30" i="10"/>
  <c r="E30" i="10"/>
  <c r="F30" i="10"/>
  <c r="Z36" i="14"/>
  <c r="Y36" i="14"/>
  <c r="X36" i="14"/>
  <c r="Z35" i="14"/>
  <c r="Y35" i="14"/>
  <c r="X35" i="14"/>
  <c r="Z34" i="14"/>
  <c r="Y34" i="14"/>
  <c r="X34" i="14"/>
  <c r="Z33" i="14"/>
  <c r="Y33" i="14"/>
  <c r="X33" i="14"/>
  <c r="Z32" i="14"/>
  <c r="Y32" i="14"/>
  <c r="X32" i="14"/>
  <c r="Z31" i="14"/>
  <c r="Y31" i="14"/>
  <c r="X31" i="14"/>
  <c r="Z30" i="14"/>
  <c r="Y30" i="14"/>
  <c r="X30" i="14"/>
  <c r="K30" i="14"/>
  <c r="Z29" i="14"/>
  <c r="Y29" i="14"/>
  <c r="X29" i="14"/>
  <c r="Z28" i="14"/>
  <c r="Y28" i="14"/>
  <c r="X28" i="14"/>
  <c r="Z27" i="14"/>
  <c r="Y27" i="14"/>
  <c r="X27" i="14"/>
  <c r="T27" i="14"/>
  <c r="J27" i="14" s="1"/>
  <c r="I27" i="14" s="1"/>
  <c r="H27" i="14" s="1"/>
  <c r="G27" i="14" s="1"/>
  <c r="Z26" i="14"/>
  <c r="Y26" i="14"/>
  <c r="X26" i="14"/>
  <c r="T26" i="14"/>
  <c r="J26" i="14" s="1"/>
  <c r="I26" i="14" s="1"/>
  <c r="H26" i="14" s="1"/>
  <c r="G26" i="14" s="1"/>
  <c r="Z25" i="14"/>
  <c r="Y25" i="14"/>
  <c r="X25" i="14"/>
  <c r="T25" i="14"/>
  <c r="J25" i="14" s="1"/>
  <c r="I25" i="14" s="1"/>
  <c r="H25" i="14" s="1"/>
  <c r="G25" i="14" s="1"/>
  <c r="Z24" i="14"/>
  <c r="Y24" i="14"/>
  <c r="X24" i="14"/>
  <c r="T24" i="14"/>
  <c r="J24" i="14" s="1"/>
  <c r="I24" i="14" s="1"/>
  <c r="H24" i="14" s="1"/>
  <c r="G24" i="14" s="1"/>
  <c r="Z23" i="14"/>
  <c r="Y23" i="14"/>
  <c r="X23" i="14"/>
  <c r="T23" i="14"/>
  <c r="J23" i="14" s="1"/>
  <c r="I23" i="14" s="1"/>
  <c r="H23" i="14" s="1"/>
  <c r="G23" i="14" s="1"/>
  <c r="Z22" i="14"/>
  <c r="Y22" i="14"/>
  <c r="X22" i="14"/>
  <c r="T22" i="14"/>
  <c r="J22" i="14" s="1"/>
  <c r="I22" i="14" s="1"/>
  <c r="H22" i="14" s="1"/>
  <c r="G22" i="14" s="1"/>
  <c r="Z21" i="14"/>
  <c r="Y21" i="14"/>
  <c r="X21" i="14"/>
  <c r="T21" i="14"/>
  <c r="J21" i="14" s="1"/>
  <c r="I21" i="14" s="1"/>
  <c r="H21" i="14" s="1"/>
  <c r="G21" i="14" s="1"/>
  <c r="Z20" i="14"/>
  <c r="Y20" i="14"/>
  <c r="X20" i="14"/>
  <c r="T20" i="14"/>
  <c r="J20" i="14" s="1"/>
  <c r="I20" i="14" s="1"/>
  <c r="H20" i="14" s="1"/>
  <c r="G20" i="14" s="1"/>
  <c r="Z19" i="14"/>
  <c r="Y19" i="14"/>
  <c r="X19" i="14"/>
  <c r="T19" i="14"/>
  <c r="J19" i="14" s="1"/>
  <c r="I19" i="14" s="1"/>
  <c r="H19" i="14" s="1"/>
  <c r="G19" i="14" s="1"/>
  <c r="Z18" i="14"/>
  <c r="Y18" i="14"/>
  <c r="X18" i="14"/>
  <c r="T18" i="14"/>
  <c r="J18" i="14" s="1"/>
  <c r="I18" i="14" s="1"/>
  <c r="H18" i="14" s="1"/>
  <c r="G18" i="14" s="1"/>
  <c r="Z17" i="14"/>
  <c r="Y17" i="14"/>
  <c r="X17" i="14"/>
  <c r="T17" i="14"/>
  <c r="J17" i="14" s="1"/>
  <c r="I17" i="14" s="1"/>
  <c r="H17" i="14" s="1"/>
  <c r="G17" i="14" s="1"/>
  <c r="Z16" i="14"/>
  <c r="Y16" i="14"/>
  <c r="X16" i="14"/>
  <c r="T16" i="14"/>
  <c r="J16" i="14" s="1"/>
  <c r="I16" i="14" s="1"/>
  <c r="H16" i="14" s="1"/>
  <c r="G16" i="14" s="1"/>
  <c r="Z15" i="14"/>
  <c r="Y15" i="14"/>
  <c r="X15" i="14"/>
  <c r="T15" i="14"/>
  <c r="J15" i="14" s="1"/>
  <c r="I15" i="14" s="1"/>
  <c r="H15" i="14" s="1"/>
  <c r="G15" i="14" s="1"/>
  <c r="Z14" i="14"/>
  <c r="Y14" i="14"/>
  <c r="X14" i="14"/>
  <c r="T14" i="14"/>
  <c r="J14" i="14" s="1"/>
  <c r="I14" i="14" s="1"/>
  <c r="H14" i="14" s="1"/>
  <c r="G14" i="14" s="1"/>
  <c r="T13" i="14"/>
  <c r="J13" i="14" s="1"/>
  <c r="I13" i="14" s="1"/>
  <c r="H13" i="14" s="1"/>
  <c r="G13" i="14" s="1"/>
  <c r="T12" i="14"/>
  <c r="J12" i="14" s="1"/>
  <c r="I12" i="14" s="1"/>
  <c r="H12" i="14" s="1"/>
  <c r="G12" i="14" s="1"/>
  <c r="T11" i="14"/>
  <c r="J11" i="14" s="1"/>
  <c r="I11" i="14" s="1"/>
  <c r="H11" i="14" s="1"/>
  <c r="G11" i="14" s="1"/>
  <c r="T10" i="14"/>
  <c r="J10" i="14" s="1"/>
  <c r="I10" i="14" s="1"/>
  <c r="H10" i="14" s="1"/>
  <c r="G10" i="14" s="1"/>
  <c r="T9" i="14"/>
  <c r="J9" i="14" s="1"/>
  <c r="I9" i="14" s="1"/>
  <c r="H9" i="14" s="1"/>
  <c r="G9" i="14" s="1"/>
  <c r="T8" i="14"/>
  <c r="J8" i="14" s="1"/>
  <c r="I8" i="14" s="1"/>
  <c r="H8" i="14" s="1"/>
  <c r="G8" i="14" s="1"/>
  <c r="T7" i="14"/>
  <c r="J7" i="14" s="1"/>
  <c r="I7" i="14" s="1"/>
  <c r="H7" i="14" s="1"/>
  <c r="G7" i="14" s="1"/>
  <c r="T6" i="14"/>
  <c r="J6" i="14" s="1"/>
  <c r="I6" i="14" s="1"/>
  <c r="H6" i="14" s="1"/>
  <c r="G6" i="14" s="1"/>
  <c r="T5" i="14"/>
  <c r="J5" i="14" s="1"/>
  <c r="I5" i="14" s="1"/>
  <c r="H5" i="14" s="1"/>
  <c r="G5" i="14" s="1"/>
  <c r="C28" i="8" l="1"/>
  <c r="B28" i="8"/>
  <c r="C28" i="9"/>
  <c r="B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29" i="9" s="1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29" i="8" l="1"/>
  <c r="C28" i="5"/>
  <c r="B28" i="5"/>
  <c r="C28" i="4" l="1"/>
  <c r="B28" i="4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29" i="5" s="1"/>
  <c r="D11" i="4"/>
  <c r="D27" i="4"/>
  <c r="D10" i="4"/>
  <c r="D9" i="4"/>
  <c r="D20" i="4"/>
  <c r="D25" i="4"/>
  <c r="D21" i="4"/>
  <c r="D26" i="4"/>
  <c r="D23" i="4"/>
  <c r="D13" i="4"/>
  <c r="D6" i="4"/>
  <c r="D12" i="4"/>
  <c r="D16" i="4"/>
  <c r="D22" i="4"/>
  <c r="D24" i="4"/>
  <c r="D14" i="4"/>
  <c r="D17" i="4"/>
  <c r="D19" i="4"/>
  <c r="D5" i="4"/>
  <c r="D18" i="4"/>
  <c r="D7" i="4"/>
  <c r="D8" i="4"/>
  <c r="D15" i="4"/>
  <c r="D29" i="4" l="1"/>
  <c r="D6" i="3"/>
  <c r="E6" i="3" s="1"/>
  <c r="F6" i="3" s="1"/>
  <c r="G6" i="3" s="1"/>
  <c r="D7" i="3"/>
  <c r="E7" i="3" s="1"/>
  <c r="F7" i="3" s="1"/>
  <c r="G7" i="3" s="1"/>
  <c r="D8" i="3"/>
  <c r="E8" i="3" s="1"/>
  <c r="F8" i="3" s="1"/>
  <c r="G8" i="3" s="1"/>
  <c r="D9" i="3"/>
  <c r="E9" i="3" s="1"/>
  <c r="F9" i="3" s="1"/>
  <c r="G9" i="3" s="1"/>
  <c r="D10" i="3"/>
  <c r="E10" i="3" s="1"/>
  <c r="F10" i="3" s="1"/>
  <c r="G10" i="3" s="1"/>
  <c r="D11" i="3"/>
  <c r="E11" i="3" s="1"/>
  <c r="F11" i="3" s="1"/>
  <c r="G11" i="3" s="1"/>
  <c r="D12" i="3"/>
  <c r="E12" i="3" s="1"/>
  <c r="F12" i="3" s="1"/>
  <c r="G12" i="3" s="1"/>
  <c r="C15" i="3"/>
  <c r="C14" i="3"/>
  <c r="B14" i="3"/>
  <c r="D5" i="3"/>
  <c r="E5" i="3" s="1"/>
  <c r="F5" i="3" s="1"/>
  <c r="G5" i="3" s="1"/>
  <c r="D14" i="3" l="1"/>
  <c r="D6" i="2"/>
  <c r="D7" i="2"/>
  <c r="D8" i="2"/>
  <c r="D9" i="2"/>
  <c r="D10" i="2"/>
  <c r="D11" i="2"/>
  <c r="D12" i="2"/>
  <c r="D5" i="2"/>
  <c r="C15" i="2" l="1"/>
  <c r="C14" i="2"/>
  <c r="B14" i="2"/>
  <c r="D14" i="2" l="1"/>
  <c r="E10" i="1"/>
  <c r="D3" i="1"/>
  <c r="D5" i="1" s="1"/>
  <c r="D8" i="1" s="1"/>
  <c r="D10" i="1" s="1"/>
  <c r="H7" i="23"/>
  <c r="I7" i="23" s="1"/>
  <c r="D8" i="23" s="1"/>
  <c r="E8" i="23" l="1"/>
  <c r="F8" i="23" s="1"/>
  <c r="H8" i="23" s="1"/>
  <c r="I8" i="23" s="1"/>
  <c r="D9" i="23" s="1"/>
  <c r="E9" i="23" l="1"/>
  <c r="F9" i="23" s="1"/>
  <c r="H9" i="23" s="1"/>
  <c r="I9" i="23" l="1"/>
  <c r="D10" i="23" s="1"/>
  <c r="E10" i="23" l="1"/>
  <c r="F10" i="23" s="1"/>
  <c r="H10" i="23" s="1"/>
  <c r="I10" i="23" s="1"/>
  <c r="D11" i="23" s="1"/>
  <c r="E11" i="23" l="1"/>
  <c r="F11" i="23" s="1"/>
  <c r="H11" i="23" s="1"/>
  <c r="I11" i="23" l="1"/>
  <c r="D12" i="23" s="1"/>
  <c r="E12" i="23" l="1"/>
  <c r="F12" i="23" s="1"/>
  <c r="H12" i="23" s="1"/>
  <c r="I12" i="23" s="1"/>
  <c r="D13" i="23" s="1"/>
  <c r="E13" i="23" l="1"/>
  <c r="F13" i="23" s="1"/>
  <c r="H13" i="23" s="1"/>
  <c r="I13" i="23" l="1"/>
  <c r="D14" i="23" s="1"/>
  <c r="E14" i="23" l="1"/>
  <c r="F14" i="23" s="1"/>
  <c r="H14" i="23" s="1"/>
  <c r="I14" i="23" l="1"/>
  <c r="D15" i="23" s="1"/>
  <c r="E15" i="23" l="1"/>
  <c r="F15" i="23" s="1"/>
  <c r="H15" i="23" s="1"/>
  <c r="I15" i="23" s="1"/>
  <c r="D16" i="23" s="1"/>
  <c r="E16" i="23" l="1"/>
  <c r="F16" i="23" s="1"/>
  <c r="H16" i="23" s="1"/>
  <c r="I16" i="23" s="1"/>
  <c r="D17" i="23" s="1"/>
  <c r="E17" i="23" l="1"/>
  <c r="F17" i="23" s="1"/>
  <c r="H17" i="23" s="1"/>
  <c r="I17" i="23" l="1"/>
  <c r="D18" i="23" s="1"/>
  <c r="E18" i="23" l="1"/>
  <c r="F18" i="23" s="1"/>
  <c r="H18" i="23" s="1"/>
  <c r="I18" i="23" l="1"/>
  <c r="D19" i="23" s="1"/>
  <c r="E19" i="23" l="1"/>
  <c r="F19" i="23" s="1"/>
  <c r="H19" i="23" s="1"/>
  <c r="I19" i="23" l="1"/>
  <c r="D20" i="23" s="1"/>
  <c r="E20" i="23" l="1"/>
  <c r="F20" i="23" s="1"/>
  <c r="H20" i="23" s="1"/>
  <c r="I20" i="23" l="1"/>
  <c r="D21" i="23" s="1"/>
  <c r="E21" i="23" l="1"/>
  <c r="F21" i="23" s="1"/>
  <c r="H21" i="23" s="1"/>
  <c r="I21" i="23" l="1"/>
  <c r="D22" i="23" s="1"/>
  <c r="E22" i="23" l="1"/>
  <c r="F22" i="23" s="1"/>
  <c r="H22" i="23" s="1"/>
  <c r="I22" i="23" l="1"/>
  <c r="D23" i="23" s="1"/>
  <c r="E23" i="23" l="1"/>
  <c r="F23" i="23" s="1"/>
  <c r="H23" i="23" s="1"/>
  <c r="I23" i="23" l="1"/>
  <c r="D24" i="23" s="1"/>
  <c r="E24" i="23" s="1"/>
  <c r="F24" i="23" s="1"/>
  <c r="H24" i="23" s="1"/>
  <c r="I24" i="23" l="1"/>
  <c r="D25" i="23" s="1"/>
  <c r="E25" i="23" l="1"/>
  <c r="F25" i="23" s="1"/>
  <c r="H25" i="23" s="1"/>
  <c r="I25" i="23" l="1"/>
  <c r="D26" i="23" s="1"/>
  <c r="E26" i="23" s="1"/>
  <c r="F26" i="23" s="1"/>
  <c r="H26" i="23" s="1"/>
  <c r="I26" i="23" l="1"/>
  <c r="D27" i="23" l="1"/>
  <c r="E27" i="23" l="1"/>
  <c r="F27" i="23" s="1"/>
  <c r="H27" i="23" s="1"/>
  <c r="I27" i="23" l="1"/>
  <c r="D28" i="23" l="1"/>
  <c r="E28" i="23" l="1"/>
  <c r="F28" i="23" s="1"/>
  <c r="H28" i="23" s="1"/>
  <c r="I28" i="23" l="1"/>
  <c r="D29" i="23" l="1"/>
  <c r="E29" i="23" l="1"/>
  <c r="F29" i="23" s="1"/>
  <c r="H29" i="23" s="1"/>
  <c r="I29" i="23" l="1"/>
  <c r="D30" i="23" l="1"/>
  <c r="E30" i="23" l="1"/>
  <c r="F30" i="23" s="1"/>
  <c r="H30" i="23" s="1"/>
  <c r="I30" i="23" l="1"/>
  <c r="D31" i="23" s="1"/>
  <c r="E31" i="23" s="1"/>
  <c r="F31" i="23" s="1"/>
  <c r="H31" i="23" s="1"/>
  <c r="I31" i="23" s="1"/>
  <c r="D32" i="23" s="1"/>
  <c r="E32" i="23" l="1"/>
  <c r="F32" i="23" s="1"/>
  <c r="H32" i="23" s="1"/>
  <c r="I32" i="23" l="1"/>
  <c r="D33" i="23" s="1"/>
  <c r="E33" i="23" s="1"/>
  <c r="F33" i="23" s="1"/>
  <c r="H33" i="23" s="1"/>
  <c r="I33" i="23" s="1"/>
  <c r="D34" i="23" s="1"/>
  <c r="E34" i="23" l="1"/>
  <c r="F34" i="23" s="1"/>
  <c r="H34" i="23" s="1"/>
  <c r="I34" i="23" l="1"/>
  <c r="D35" i="23" s="1"/>
  <c r="E35" i="23" l="1"/>
  <c r="F35" i="23" s="1"/>
  <c r="H35" i="23" s="1"/>
  <c r="I35" i="23" l="1"/>
  <c r="D36" i="23" s="1"/>
  <c r="E36" i="23" l="1"/>
  <c r="F36" i="23" s="1"/>
  <c r="H36" i="23" s="1"/>
  <c r="I36" i="23" l="1"/>
  <c r="D37" i="23" s="1"/>
  <c r="E37" i="23" l="1"/>
  <c r="F37" i="23" s="1"/>
  <c r="H37" i="23" s="1"/>
  <c r="I37" i="23" l="1"/>
  <c r="D38" i="23" s="1"/>
  <c r="E38" i="23" l="1"/>
  <c r="F38" i="23" s="1"/>
  <c r="H38" i="23" s="1"/>
  <c r="I38" i="23" l="1"/>
  <c r="D39" i="23" s="1"/>
  <c r="E39" i="23" s="1"/>
  <c r="F39" i="23" s="1"/>
  <c r="H39" i="23" s="1"/>
  <c r="I39" i="23" l="1"/>
  <c r="D40" i="23" s="1"/>
  <c r="E40" i="23" s="1"/>
  <c r="F40" i="23" s="1"/>
  <c r="H40" i="23" s="1"/>
  <c r="I40" i="23" s="1"/>
  <c r="D41" i="23" s="1"/>
  <c r="E41" i="23" s="1"/>
  <c r="F41" i="23" s="1"/>
  <c r="H41" i="23" s="1"/>
  <c r="I41" i="23" s="1"/>
  <c r="D42" i="23" s="1"/>
  <c r="E42" i="23" s="1"/>
  <c r="F42" i="23" s="1"/>
  <c r="H42" i="23" s="1"/>
  <c r="I42" i="23" s="1"/>
  <c r="D43" i="23" s="1"/>
  <c r="E43" i="23" s="1"/>
  <c r="F43" i="23" s="1"/>
  <c r="H43" i="23" s="1"/>
  <c r="I43" i="23" s="1"/>
  <c r="D44" i="23" s="1"/>
  <c r="E44" i="23" s="1"/>
  <c r="F44" i="23" s="1"/>
  <c r="H44" i="23" s="1"/>
  <c r="I44" i="23" s="1"/>
  <c r="D45" i="23" s="1"/>
  <c r="E45" i="23" s="1"/>
  <c r="F45" i="23" s="1"/>
  <c r="H45" i="23" s="1"/>
  <c r="I45" i="23" s="1"/>
  <c r="D46" i="23" s="1"/>
  <c r="E46" i="23" s="1"/>
  <c r="F46" i="23" s="1"/>
  <c r="H46" i="23" s="1"/>
  <c r="I46" i="23" s="1"/>
  <c r="D47" i="23" s="1"/>
  <c r="E47" i="23" s="1"/>
  <c r="F47" i="23" s="1"/>
  <c r="H47" i="23" s="1"/>
  <c r="I47" i="23" s="1"/>
  <c r="D48" i="23" s="1"/>
  <c r="E48" i="23" s="1"/>
  <c r="F48" i="23" s="1"/>
  <c r="H48" i="23" s="1"/>
  <c r="I48" i="23" s="1"/>
  <c r="D49" i="23" s="1"/>
  <c r="E49" i="23" s="1"/>
  <c r="F49" i="23" s="1"/>
  <c r="H49" i="23" s="1"/>
  <c r="I49" i="23" s="1"/>
  <c r="D50" i="23" s="1"/>
  <c r="E50" i="23" s="1"/>
  <c r="F50" i="23" s="1"/>
  <c r="H50" i="23" s="1"/>
  <c r="I50" i="23" s="1"/>
  <c r="D51" i="23" s="1"/>
  <c r="E51" i="23" s="1"/>
  <c r="F51" i="23" s="1"/>
  <c r="H51" i="23" s="1"/>
  <c r="I51" i="23" s="1"/>
  <c r="D52" i="23" s="1"/>
  <c r="E52" i="23" s="1"/>
  <c r="F52" i="23" s="1"/>
  <c r="H52" i="23" s="1"/>
  <c r="I52" i="23" s="1"/>
  <c r="D53" i="23" s="1"/>
  <c r="E53" i="23" s="1"/>
  <c r="F53" i="23" s="1"/>
  <c r="H53" i="23" s="1"/>
  <c r="I53" i="23" s="1"/>
  <c r="D54" i="23" s="1"/>
  <c r="E54" i="23" s="1"/>
  <c r="F54" i="23" s="1"/>
  <c r="H54" i="23" s="1"/>
  <c r="I54" i="23" s="1"/>
  <c r="D55" i="23" s="1"/>
  <c r="E55" i="23" s="1"/>
  <c r="F55" i="23" s="1"/>
  <c r="H55" i="23" s="1"/>
  <c r="I55" i="23" s="1"/>
  <c r="D56" i="23" s="1"/>
  <c r="E56" i="23" s="1"/>
  <c r="F56" i="23" s="1"/>
  <c r="H56" i="23" s="1"/>
  <c r="I56" i="23" s="1"/>
  <c r="D57" i="23" s="1"/>
  <c r="E57" i="23" s="1"/>
  <c r="F57" i="23" s="1"/>
  <c r="H57" i="23" s="1"/>
  <c r="I57" i="23" s="1"/>
  <c r="D58" i="23" s="1"/>
  <c r="E58" i="23" s="1"/>
  <c r="F58" i="23" s="1"/>
  <c r="H58" i="23" s="1"/>
  <c r="I58" i="23" s="1"/>
  <c r="D59" i="23" s="1"/>
  <c r="E59" i="23" s="1"/>
  <c r="F59" i="23" s="1"/>
  <c r="H59" i="23" s="1"/>
  <c r="I59" i="23" s="1"/>
  <c r="D60" i="23" s="1"/>
  <c r="E60" i="23" s="1"/>
  <c r="F60" i="23" s="1"/>
  <c r="H60" i="23" s="1"/>
  <c r="I60" i="23" s="1"/>
  <c r="D61" i="23" s="1"/>
  <c r="E61" i="23" s="1"/>
  <c r="F61" i="23" s="1"/>
  <c r="H61" i="23" s="1"/>
  <c r="I61" i="23" s="1"/>
  <c r="D62" i="23" s="1"/>
  <c r="E62" i="23" s="1"/>
  <c r="F62" i="23" s="1"/>
  <c r="H62" i="23" s="1"/>
  <c r="I62" i="23" s="1"/>
  <c r="D63" i="23" s="1"/>
  <c r="E63" i="23" s="1"/>
  <c r="F63" i="23" s="1"/>
  <c r="H63" i="23" s="1"/>
  <c r="I63" i="23" s="1"/>
  <c r="D64" i="23" s="1"/>
  <c r="E64" i="23" s="1"/>
  <c r="F64" i="23" s="1"/>
  <c r="H64" i="23" s="1"/>
  <c r="I64" i="23" s="1"/>
  <c r="D65" i="23" s="1"/>
  <c r="E65" i="23" s="1"/>
  <c r="F65" i="23" s="1"/>
  <c r="H65" i="23" s="1"/>
  <c r="I65" i="23" s="1"/>
  <c r="D66" i="23" s="1"/>
  <c r="E66" i="23" s="1"/>
  <c r="F66" i="23" s="1"/>
  <c r="H66" i="23" s="1"/>
  <c r="I66" i="23" s="1"/>
  <c r="D67" i="23" s="1"/>
  <c r="E67" i="23" s="1"/>
  <c r="F67" i="23" s="1"/>
  <c r="H67" i="23" s="1"/>
  <c r="I67" i="23" s="1"/>
  <c r="D68" i="23" s="1"/>
  <c r="E68" i="23" s="1"/>
  <c r="F68" i="23" s="1"/>
  <c r="H68" i="23" s="1"/>
  <c r="I68" i="23" s="1"/>
  <c r="D69" i="23" s="1"/>
  <c r="E69" i="23" s="1"/>
  <c r="F69" i="23" s="1"/>
  <c r="H69" i="23" s="1"/>
  <c r="I69" i="23" s="1"/>
  <c r="D70" i="23" s="1"/>
  <c r="E70" i="23" s="1"/>
  <c r="F70" i="23" s="1"/>
  <c r="H70" i="23" s="1"/>
  <c r="I70" i="23" s="1"/>
  <c r="D71" i="23" s="1"/>
  <c r="E71" i="23" s="1"/>
  <c r="F71" i="23" s="1"/>
  <c r="H71" i="23" s="1"/>
  <c r="I71" i="23" s="1"/>
  <c r="D72" i="23" s="1"/>
  <c r="E72" i="23" s="1"/>
  <c r="F72" i="23" s="1"/>
  <c r="H72" i="23" s="1"/>
  <c r="I72" i="23" s="1"/>
  <c r="D73" i="23" s="1"/>
  <c r="E73" i="23" s="1"/>
  <c r="F73" i="23" s="1"/>
  <c r="H73" i="23" s="1"/>
  <c r="I73" i="23" s="1"/>
  <c r="D74" i="23" s="1"/>
  <c r="E74" i="23" s="1"/>
  <c r="F74" i="23" s="1"/>
  <c r="H74" i="23" s="1"/>
  <c r="I74" i="23" s="1"/>
  <c r="D75" i="23" s="1"/>
  <c r="E75" i="23" s="1"/>
  <c r="F75" i="23" s="1"/>
  <c r="H75" i="23" s="1"/>
  <c r="I75" i="23" s="1"/>
  <c r="D76" i="23" s="1"/>
  <c r="E76" i="23" s="1"/>
  <c r="F76" i="23" s="1"/>
  <c r="H76" i="23" s="1"/>
  <c r="I76" i="23" s="1"/>
  <c r="D77" i="23" s="1"/>
  <c r="E77" i="23" s="1"/>
  <c r="F77" i="23" s="1"/>
  <c r="H77" i="23" s="1"/>
  <c r="I77" i="23" s="1"/>
  <c r="D78" i="23" s="1"/>
  <c r="E78" i="23" s="1"/>
  <c r="F78" i="23" s="1"/>
  <c r="H78" i="23" s="1"/>
  <c r="I78" i="23" s="1"/>
  <c r="D79" i="23" s="1"/>
  <c r="E79" i="23" s="1"/>
  <c r="F79" i="23" s="1"/>
  <c r="H79" i="23" s="1"/>
  <c r="I79" i="23" s="1"/>
  <c r="D80" i="23" s="1"/>
  <c r="E80" i="23" s="1"/>
  <c r="F80" i="23" s="1"/>
  <c r="H80" i="23" s="1"/>
  <c r="I80" i="23" s="1"/>
  <c r="D81" i="23" s="1"/>
  <c r="E81" i="23" s="1"/>
  <c r="F81" i="23" s="1"/>
  <c r="H81" i="23" s="1"/>
  <c r="I81" i="23" s="1"/>
  <c r="D82" i="23" s="1"/>
  <c r="E82" i="23" s="1"/>
  <c r="F82" i="23" s="1"/>
  <c r="H82" i="23" s="1"/>
  <c r="I82" i="23" s="1"/>
  <c r="D83" i="23" s="1"/>
  <c r="E83" i="23" s="1"/>
  <c r="F83" i="23" s="1"/>
  <c r="H83" i="23" s="1"/>
  <c r="I83" i="23" s="1"/>
  <c r="D84" i="23" s="1"/>
  <c r="E84" i="23" s="1"/>
  <c r="F84" i="23" s="1"/>
  <c r="H84" i="23" s="1"/>
  <c r="I84" i="23" s="1"/>
  <c r="D85" i="23" s="1"/>
  <c r="E85" i="23" s="1"/>
  <c r="F85" i="23" s="1"/>
  <c r="H85" i="23" s="1"/>
  <c r="I85" i="23" s="1"/>
  <c r="D86" i="23" s="1"/>
  <c r="E86" i="23" s="1"/>
  <c r="F86" i="23" s="1"/>
  <c r="H86" i="23" s="1"/>
  <c r="I86" i="23" s="1"/>
  <c r="D87" i="23" s="1"/>
  <c r="E87" i="23" s="1"/>
  <c r="F87" i="23" s="1"/>
  <c r="H87" i="23" s="1"/>
  <c r="I87" i="23" s="1"/>
  <c r="D88" i="23" s="1"/>
  <c r="E88" i="23" s="1"/>
  <c r="F88" i="23" s="1"/>
  <c r="H88" i="23" s="1"/>
  <c r="I88" i="23" s="1"/>
  <c r="D89" i="23" s="1"/>
  <c r="E89" i="23" s="1"/>
  <c r="F89" i="23" s="1"/>
  <c r="H89" i="23" s="1"/>
  <c r="I89" i="23" s="1"/>
  <c r="D90" i="23" s="1"/>
  <c r="E90" i="23" s="1"/>
  <c r="F90" i="23" s="1"/>
  <c r="H90" i="23" s="1"/>
  <c r="I90" i="23" s="1"/>
  <c r="D91" i="23" s="1"/>
  <c r="E91" i="23" s="1"/>
  <c r="F91" i="23" s="1"/>
  <c r="H91" i="23" s="1"/>
  <c r="I91" i="23" s="1"/>
  <c r="D92" i="23" s="1"/>
  <c r="E92" i="23" s="1"/>
  <c r="F92" i="23" s="1"/>
  <c r="H92" i="23" s="1"/>
  <c r="I92" i="23" s="1"/>
  <c r="D93" i="23" s="1"/>
  <c r="E93" i="23" s="1"/>
  <c r="F93" i="23" s="1"/>
  <c r="H93" i="23" s="1"/>
  <c r="I93" i="23" s="1"/>
  <c r="D94" i="23" s="1"/>
  <c r="E94" i="23" s="1"/>
  <c r="F94" i="23" s="1"/>
  <c r="H94" i="23" s="1"/>
  <c r="I94" i="23" s="1"/>
  <c r="D95" i="23" s="1"/>
  <c r="E95" i="23" s="1"/>
  <c r="F95" i="23" l="1"/>
  <c r="H95" i="23" s="1"/>
  <c r="I95" i="23" s="1"/>
  <c r="D96" i="23" s="1"/>
  <c r="E96" i="23" s="1"/>
  <c r="F96" i="23" l="1"/>
  <c r="H96" i="23" s="1"/>
  <c r="I96" i="23" s="1"/>
  <c r="D97" i="23" s="1"/>
  <c r="E97" i="23" s="1"/>
  <c r="F97" i="23" l="1"/>
  <c r="H97" i="23" s="1"/>
  <c r="I97" i="23" s="1"/>
  <c r="D98" i="23" s="1"/>
  <c r="E98" i="23" s="1"/>
  <c r="F98" i="23" l="1"/>
  <c r="H98" i="23" s="1"/>
  <c r="I98" i="23" s="1"/>
  <c r="D99" i="23" s="1"/>
  <c r="E99" i="23" s="1"/>
  <c r="F99" i="23" l="1"/>
  <c r="H99" i="23" s="1"/>
  <c r="I99" i="23" s="1"/>
  <c r="D100" i="23" s="1"/>
  <c r="E100" i="23" s="1"/>
  <c r="F100" i="23" l="1"/>
  <c r="H100" i="23" s="1"/>
  <c r="I100" i="23" s="1"/>
  <c r="D101" i="23" s="1"/>
  <c r="E101" i="23" s="1"/>
  <c r="F101" i="23" l="1"/>
  <c r="H101" i="23" s="1"/>
  <c r="I101" i="23" s="1"/>
  <c r="D102" i="23" s="1"/>
  <c r="E102" i="23" s="1"/>
  <c r="F102" i="23" l="1"/>
  <c r="H102" i="23" s="1"/>
  <c r="I102" i="23" s="1"/>
  <c r="D103" i="23" s="1"/>
  <c r="E103" i="23" s="1"/>
  <c r="F103" i="23" l="1"/>
  <c r="H103" i="23" s="1"/>
  <c r="I103" i="23" s="1"/>
  <c r="D104" i="23" s="1"/>
  <c r="E104" i="23" s="1"/>
  <c r="F104" i="23" l="1"/>
  <c r="H104" i="23" s="1"/>
  <c r="I104" i="23" s="1"/>
  <c r="D105" i="23" s="1"/>
  <c r="E105" i="23" s="1"/>
  <c r="F105" i="23" l="1"/>
  <c r="H105" i="23" s="1"/>
  <c r="I105" i="23" s="1"/>
  <c r="D106" i="23" s="1"/>
  <c r="E106" i="23" s="1"/>
  <c r="F106" i="23" l="1"/>
  <c r="H106" i="23" s="1"/>
  <c r="I106" i="23" s="1"/>
  <c r="D107" i="23" s="1"/>
  <c r="E107" i="23" s="1"/>
  <c r="F107" i="23" l="1"/>
  <c r="H107" i="23" s="1"/>
  <c r="I107" i="23" s="1"/>
  <c r="D108" i="23" s="1"/>
  <c r="E108" i="23" s="1"/>
  <c r="F108" i="23" l="1"/>
  <c r="H108" i="23" s="1"/>
  <c r="I108" i="23" s="1"/>
  <c r="D109" i="23" s="1"/>
  <c r="E109" i="23" s="1"/>
  <c r="F109" i="23" l="1"/>
  <c r="H109" i="23" s="1"/>
  <c r="I109" i="23" s="1"/>
  <c r="D110" i="23" s="1"/>
  <c r="E110" i="23" s="1"/>
  <c r="F110" i="23" l="1"/>
  <c r="H110" i="23" s="1"/>
  <c r="I110" i="23" s="1"/>
  <c r="D111" i="23" s="1"/>
  <c r="E111" i="23" s="1"/>
  <c r="F111" i="23" l="1"/>
  <c r="H111" i="23" s="1"/>
  <c r="I111" i="23" s="1"/>
  <c r="D112" i="23" s="1"/>
  <c r="E112" i="23" s="1"/>
  <c r="F112" i="23" l="1"/>
  <c r="H112" i="23" s="1"/>
  <c r="I112" i="23" s="1"/>
  <c r="D113" i="23" s="1"/>
  <c r="E113" i="23" s="1"/>
  <c r="F113" i="23" l="1"/>
  <c r="H113" i="23" s="1"/>
  <c r="I113" i="23" s="1"/>
  <c r="D114" i="23" s="1"/>
  <c r="E114" i="23" s="1"/>
  <c r="F114" i="23" l="1"/>
  <c r="H114" i="23" s="1"/>
  <c r="I114" i="23" s="1"/>
  <c r="D115" i="23" s="1"/>
  <c r="E115" i="23" s="1"/>
  <c r="F115" i="23" l="1"/>
  <c r="H115" i="23" s="1"/>
  <c r="I115" i="23" s="1"/>
  <c r="D116" i="23" s="1"/>
  <c r="E116" i="23" s="1"/>
  <c r="F116" i="23" l="1"/>
  <c r="H116" i="23" s="1"/>
  <c r="I116" i="23" s="1"/>
  <c r="D117" i="23" s="1"/>
  <c r="E117" i="23" s="1"/>
  <c r="F117" i="23" l="1"/>
  <c r="H117" i="23" s="1"/>
  <c r="I117" i="23" s="1"/>
  <c r="D118" i="23" s="1"/>
  <c r="E118" i="23" s="1"/>
  <c r="F118" i="23" l="1"/>
  <c r="H118" i="23" s="1"/>
  <c r="I118" i="23" s="1"/>
  <c r="D119" i="23" s="1"/>
  <c r="E119" i="23" s="1"/>
  <c r="F119" i="23" l="1"/>
  <c r="H119" i="23" s="1"/>
  <c r="I119" i="23" s="1"/>
  <c r="D120" i="23" s="1"/>
  <c r="E120" i="23" s="1"/>
  <c r="F120" i="23" l="1"/>
  <c r="H120" i="23" s="1"/>
  <c r="I120" i="23" s="1"/>
  <c r="D121" i="23" s="1"/>
  <c r="E121" i="23" s="1"/>
  <c r="F121" i="23" l="1"/>
  <c r="H121" i="23" s="1"/>
  <c r="I121" i="23" s="1"/>
  <c r="D122" i="23" s="1"/>
  <c r="E122" i="23" s="1"/>
  <c r="F122" i="23" l="1"/>
  <c r="H122" i="23" s="1"/>
  <c r="I122" i="23" s="1"/>
  <c r="D123" i="23" s="1"/>
  <c r="E123" i="23" s="1"/>
  <c r="F123" i="23" l="1"/>
  <c r="H123" i="23" s="1"/>
  <c r="I123" i="23" s="1"/>
  <c r="D124" i="23" s="1"/>
  <c r="E124" i="23" s="1"/>
  <c r="F124" i="23" l="1"/>
  <c r="H124" i="23" s="1"/>
  <c r="I124" i="23" s="1"/>
  <c r="D125" i="23" s="1"/>
  <c r="E125" i="23" s="1"/>
  <c r="F125" i="23" l="1"/>
  <c r="H125" i="23" s="1"/>
  <c r="I125" i="23" s="1"/>
  <c r="D126" i="23" s="1"/>
  <c r="E126" i="23" s="1"/>
  <c r="F126" i="23" l="1"/>
  <c r="H126" i="23" s="1"/>
  <c r="I126" i="23" s="1"/>
  <c r="D127" i="23" s="1"/>
  <c r="E127" i="23" s="1"/>
  <c r="F127" i="23" l="1"/>
  <c r="H127" i="23" s="1"/>
  <c r="I127" i="23" s="1"/>
  <c r="D128" i="23" s="1"/>
  <c r="E128" i="23" s="1"/>
  <c r="F128" i="23" l="1"/>
  <c r="H128" i="23" s="1"/>
  <c r="I128" i="23" s="1"/>
  <c r="D129" i="23" s="1"/>
  <c r="E129" i="23" s="1"/>
  <c r="F129" i="23" l="1"/>
  <c r="H129" i="23" s="1"/>
  <c r="I129" i="23" s="1"/>
  <c r="D130" i="23" s="1"/>
  <c r="E130" i="23" s="1"/>
  <c r="F130" i="23" l="1"/>
  <c r="H130" i="23" s="1"/>
  <c r="I130" i="23" s="1"/>
  <c r="D131" i="23" s="1"/>
  <c r="E131" i="23" s="1"/>
  <c r="F131" i="23" l="1"/>
  <c r="H131" i="23" s="1"/>
  <c r="I131" i="23" s="1"/>
  <c r="D132" i="23" s="1"/>
  <c r="E132" i="23" s="1"/>
  <c r="F132" i="23" l="1"/>
  <c r="H132" i="23" s="1"/>
  <c r="I132" i="23" s="1"/>
  <c r="D133" i="23" s="1"/>
  <c r="E133" i="23" s="1"/>
  <c r="F133" i="23" l="1"/>
  <c r="H133" i="23" s="1"/>
  <c r="I133" i="23" s="1"/>
  <c r="D134" i="23" s="1"/>
  <c r="E134" i="23" s="1"/>
  <c r="F134" i="23" l="1"/>
  <c r="H134" i="23" s="1"/>
  <c r="I134" i="23" s="1"/>
  <c r="D135" i="23" s="1"/>
  <c r="E135" i="23" s="1"/>
  <c r="F135" i="23" l="1"/>
  <c r="H135" i="23" s="1"/>
  <c r="I135" i="23" s="1"/>
  <c r="D136" i="23" s="1"/>
  <c r="E136" i="23" s="1"/>
  <c r="F136" i="23" l="1"/>
  <c r="H136" i="23" s="1"/>
  <c r="I136" i="23" s="1"/>
  <c r="D137" i="23" s="1"/>
  <c r="E137" i="23" s="1"/>
  <c r="F137" i="23" l="1"/>
  <c r="H137" i="23" s="1"/>
  <c r="I137" i="23" s="1"/>
  <c r="D138" i="23" s="1"/>
  <c r="E138" i="23" s="1"/>
  <c r="F138" i="23" l="1"/>
  <c r="H138" i="23" s="1"/>
  <c r="I138" i="23" s="1"/>
  <c r="D139" i="23" s="1"/>
  <c r="E139" i="23" s="1"/>
  <c r="F139" i="23" l="1"/>
  <c r="H139" i="23" s="1"/>
  <c r="I139" i="23" s="1"/>
  <c r="D140" i="23" s="1"/>
  <c r="E140" i="23" s="1"/>
  <c r="F140" i="23" l="1"/>
  <c r="H140" i="23" s="1"/>
  <c r="I140" i="23" s="1"/>
  <c r="D141" i="23" s="1"/>
  <c r="E141" i="23" s="1"/>
  <c r="F141" i="23" l="1"/>
  <c r="H141" i="23" s="1"/>
  <c r="I141" i="23" s="1"/>
  <c r="D142" i="23" s="1"/>
  <c r="E142" i="23" s="1"/>
  <c r="F142" i="23" l="1"/>
  <c r="H142" i="23" s="1"/>
  <c r="I142" i="23" s="1"/>
  <c r="D143" i="23" s="1"/>
  <c r="E143" i="23" s="1"/>
  <c r="F143" i="23" l="1"/>
  <c r="H143" i="23" s="1"/>
  <c r="I143" i="23" s="1"/>
  <c r="D144" i="23" s="1"/>
  <c r="E144" i="23" s="1"/>
  <c r="F144" i="23" l="1"/>
  <c r="H144" i="23" s="1"/>
  <c r="I144" i="23" s="1"/>
  <c r="D145" i="23" s="1"/>
  <c r="E145" i="23" s="1"/>
  <c r="F145" i="23" l="1"/>
  <c r="H145" i="23" s="1"/>
  <c r="I145" i="23" s="1"/>
  <c r="D146" i="23" s="1"/>
  <c r="E146" i="23" s="1"/>
  <c r="F146" i="23" l="1"/>
  <c r="H146" i="23" s="1"/>
  <c r="I146" i="23" s="1"/>
  <c r="D147" i="23" s="1"/>
  <c r="E147" i="23" s="1"/>
  <c r="F147" i="23" l="1"/>
  <c r="H147" i="23" s="1"/>
  <c r="I147" i="23" s="1"/>
  <c r="D148" i="23" s="1"/>
  <c r="E148" i="23" s="1"/>
  <c r="F148" i="23" l="1"/>
  <c r="H148" i="23" s="1"/>
  <c r="I148" i="23" s="1"/>
  <c r="D149" i="23" s="1"/>
  <c r="E149" i="23" s="1"/>
  <c r="F149" i="23" l="1"/>
  <c r="H149" i="23" s="1"/>
  <c r="I149" i="23" s="1"/>
  <c r="D150" i="23" s="1"/>
  <c r="E150" i="23" s="1"/>
  <c r="F150" i="23" l="1"/>
  <c r="H150" i="23" s="1"/>
  <c r="I150" i="23" s="1"/>
  <c r="D151" i="23" s="1"/>
  <c r="E151" i="23" s="1"/>
  <c r="F151" i="23" l="1"/>
  <c r="H151" i="23" s="1"/>
  <c r="I151" i="23" s="1"/>
  <c r="D152" i="23" s="1"/>
  <c r="E152" i="23" s="1"/>
  <c r="F152" i="23" l="1"/>
  <c r="H152" i="23" s="1"/>
  <c r="I152" i="23" s="1"/>
  <c r="D153" i="23" s="1"/>
  <c r="E153" i="23" s="1"/>
  <c r="F153" i="23" l="1"/>
  <c r="H153" i="23" s="1"/>
  <c r="I153" i="23" s="1"/>
  <c r="D154" i="23" s="1"/>
  <c r="E154" i="23" s="1"/>
  <c r="F154" i="23" l="1"/>
  <c r="H154" i="23" s="1"/>
  <c r="I154" i="23" s="1"/>
  <c r="D155" i="23" s="1"/>
  <c r="E155" i="23" s="1"/>
  <c r="F155" i="23" l="1"/>
  <c r="H155" i="23" s="1"/>
  <c r="I155" i="23" s="1"/>
  <c r="D156" i="23" s="1"/>
  <c r="E156" i="23" s="1"/>
  <c r="F156" i="23" l="1"/>
  <c r="H156" i="23" s="1"/>
  <c r="I156" i="23" s="1"/>
  <c r="D157" i="23" s="1"/>
  <c r="E157" i="23" s="1"/>
  <c r="F157" i="23" l="1"/>
  <c r="H157" i="23" s="1"/>
  <c r="I157" i="23" s="1"/>
  <c r="D158" i="23" s="1"/>
  <c r="E158" i="23" s="1"/>
  <c r="F158" i="23" l="1"/>
  <c r="H158" i="23" s="1"/>
  <c r="I158" i="23" s="1"/>
  <c r="D159" i="23" s="1"/>
  <c r="E159" i="23" s="1"/>
  <c r="F159" i="23" l="1"/>
  <c r="H159" i="23" s="1"/>
  <c r="I159" i="23" s="1"/>
  <c r="D160" i="23" s="1"/>
  <c r="E160" i="23" s="1"/>
  <c r="F160" i="23" l="1"/>
  <c r="H160" i="23" s="1"/>
  <c r="I160" i="23" s="1"/>
  <c r="D161" i="23" s="1"/>
  <c r="E161" i="23" s="1"/>
  <c r="F161" i="23" l="1"/>
  <c r="H161" i="23" s="1"/>
  <c r="I161" i="23" s="1"/>
  <c r="D162" i="23" s="1"/>
  <c r="E162" i="23" s="1"/>
  <c r="F162" i="23" l="1"/>
  <c r="H162" i="23" s="1"/>
  <c r="I162" i="23" s="1"/>
  <c r="D163" i="23" s="1"/>
  <c r="E163" i="23" s="1"/>
  <c r="F163" i="23" l="1"/>
  <c r="H163" i="23" s="1"/>
  <c r="I163" i="23" s="1"/>
  <c r="D164" i="23" s="1"/>
  <c r="E164" i="23" s="1"/>
  <c r="F164" i="23" l="1"/>
  <c r="H164" i="23" s="1"/>
  <c r="I164" i="23" s="1"/>
  <c r="D165" i="23" s="1"/>
  <c r="E165" i="23" s="1"/>
  <c r="F165" i="23" l="1"/>
  <c r="H165" i="23" s="1"/>
  <c r="I165" i="23" s="1"/>
  <c r="D166" i="23" s="1"/>
  <c r="E166" i="23" s="1"/>
  <c r="F166" i="23" l="1"/>
  <c r="H166" i="23" s="1"/>
  <c r="I166" i="23" s="1"/>
  <c r="D167" i="23" s="1"/>
  <c r="E167" i="23" s="1"/>
  <c r="F167" i="23" l="1"/>
  <c r="H167" i="23" s="1"/>
  <c r="I167" i="23" s="1"/>
  <c r="D168" i="23" s="1"/>
  <c r="E168" i="23" s="1"/>
  <c r="F168" i="23" l="1"/>
  <c r="H168" i="23" s="1"/>
  <c r="I168" i="23" s="1"/>
  <c r="D169" i="23" s="1"/>
  <c r="E169" i="23" s="1"/>
  <c r="F169" i="23" l="1"/>
  <c r="H169" i="23" s="1"/>
  <c r="I169" i="23" s="1"/>
  <c r="D170" i="23" s="1"/>
  <c r="E170" i="23" s="1"/>
  <c r="F170" i="23" l="1"/>
  <c r="H170" i="23" s="1"/>
  <c r="I170" i="23" s="1"/>
  <c r="D171" i="23" s="1"/>
  <c r="E171" i="23" s="1"/>
  <c r="F171" i="23" l="1"/>
  <c r="H171" i="23" s="1"/>
  <c r="I171" i="23" s="1"/>
  <c r="D172" i="23" s="1"/>
  <c r="E172" i="23" s="1"/>
  <c r="F172" i="23" l="1"/>
  <c r="H172" i="23" s="1"/>
  <c r="I172" i="23" s="1"/>
  <c r="D173" i="23" s="1"/>
  <c r="E173" i="23" s="1"/>
  <c r="F173" i="23" l="1"/>
  <c r="H173" i="23" s="1"/>
  <c r="I173" i="23" s="1"/>
  <c r="D174" i="23" s="1"/>
  <c r="E174" i="23" s="1"/>
  <c r="F174" i="23" l="1"/>
  <c r="H174" i="23" s="1"/>
  <c r="I174" i="23" s="1"/>
  <c r="D175" i="23" s="1"/>
  <c r="E175" i="23" s="1"/>
  <c r="F175" i="23" l="1"/>
  <c r="H175" i="23" s="1"/>
  <c r="I175" i="23" s="1"/>
  <c r="D176" i="23" s="1"/>
  <c r="E176" i="23" s="1"/>
  <c r="F176" i="23" l="1"/>
  <c r="H176" i="23" s="1"/>
  <c r="I176" i="23" s="1"/>
  <c r="D177" i="23" s="1"/>
  <c r="E177" i="23" s="1"/>
  <c r="F177" i="23" l="1"/>
  <c r="H177" i="23" s="1"/>
  <c r="I177" i="23" s="1"/>
  <c r="D178" i="23" s="1"/>
  <c r="E178" i="23" s="1"/>
  <c r="F178" i="23" l="1"/>
  <c r="H178" i="23" s="1"/>
  <c r="I178" i="23" s="1"/>
  <c r="D179" i="23" s="1"/>
  <c r="E179" i="23" s="1"/>
  <c r="F179" i="23" l="1"/>
  <c r="H179" i="23" s="1"/>
  <c r="I179" i="23" s="1"/>
  <c r="D180" i="23" s="1"/>
  <c r="E180" i="23" s="1"/>
  <c r="F180" i="23" l="1"/>
  <c r="H180" i="23" s="1"/>
  <c r="I180" i="23" s="1"/>
  <c r="D181" i="23" s="1"/>
  <c r="E181" i="23" s="1"/>
  <c r="F181" i="23" l="1"/>
  <c r="H181" i="23" s="1"/>
  <c r="I181" i="23" s="1"/>
  <c r="D182" i="23" s="1"/>
  <c r="E182" i="23" s="1"/>
  <c r="F182" i="23" l="1"/>
  <c r="H182" i="23" s="1"/>
  <c r="I182" i="23" s="1"/>
  <c r="D183" i="23" s="1"/>
  <c r="E183" i="23" s="1"/>
  <c r="F183" i="23" l="1"/>
  <c r="H183" i="23" s="1"/>
  <c r="I183" i="23" s="1"/>
  <c r="D184" i="23" s="1"/>
  <c r="E184" i="23" s="1"/>
  <c r="F184" i="23" l="1"/>
  <c r="H184" i="23" s="1"/>
  <c r="I184" i="23" s="1"/>
  <c r="D185" i="23" s="1"/>
  <c r="E185" i="23" s="1"/>
  <c r="F185" i="23" l="1"/>
  <c r="H185" i="23" s="1"/>
  <c r="I185" i="23" s="1"/>
  <c r="D186" i="23" s="1"/>
  <c r="E186" i="23" s="1"/>
  <c r="F186" i="23" l="1"/>
  <c r="H186" i="23" s="1"/>
  <c r="I186" i="23" s="1"/>
  <c r="D187" i="23" s="1"/>
  <c r="E187" i="23" s="1"/>
  <c r="F187" i="23" l="1"/>
  <c r="H187" i="23" s="1"/>
  <c r="I187" i="23" s="1"/>
  <c r="D188" i="23" s="1"/>
  <c r="E188" i="23" s="1"/>
  <c r="F188" i="23" l="1"/>
  <c r="H188" i="23" s="1"/>
  <c r="I188" i="23" s="1"/>
  <c r="D189" i="23" s="1"/>
  <c r="E189" i="23" s="1"/>
  <c r="F189" i="23" l="1"/>
  <c r="H189" i="23" s="1"/>
  <c r="I189" i="23" s="1"/>
  <c r="D190" i="23" s="1"/>
  <c r="E190" i="23" s="1"/>
  <c r="F190" i="23" l="1"/>
  <c r="H190" i="23" s="1"/>
  <c r="I190" i="23" s="1"/>
  <c r="D191" i="23" s="1"/>
  <c r="E191" i="23" s="1"/>
  <c r="F191" i="23" l="1"/>
  <c r="H191" i="23" s="1"/>
  <c r="I191" i="23" s="1"/>
  <c r="D192" i="23" s="1"/>
  <c r="E192" i="23" s="1"/>
  <c r="F192" i="23" l="1"/>
  <c r="H192" i="23" s="1"/>
  <c r="I192" i="23" s="1"/>
  <c r="D193" i="23" s="1"/>
  <c r="E193" i="23" s="1"/>
  <c r="F193" i="23" l="1"/>
  <c r="H193" i="23" s="1"/>
  <c r="I193" i="23" s="1"/>
  <c r="D194" i="23" s="1"/>
  <c r="E194" i="23" s="1"/>
  <c r="F194" i="23" l="1"/>
  <c r="H194" i="23" s="1"/>
  <c r="I194" i="23" s="1"/>
  <c r="D195" i="23" s="1"/>
  <c r="E195" i="23" s="1"/>
  <c r="F195" i="23" l="1"/>
  <c r="H195" i="23" s="1"/>
  <c r="I195" i="23" s="1"/>
  <c r="D196" i="23" s="1"/>
  <c r="E196" i="23" s="1"/>
  <c r="F196" i="23" l="1"/>
  <c r="H196" i="23" s="1"/>
  <c r="I196" i="23" s="1"/>
  <c r="D197" i="23" s="1"/>
  <c r="E197" i="23" s="1"/>
  <c r="F197" i="23" l="1"/>
  <c r="H197" i="23" s="1"/>
  <c r="I197" i="23" s="1"/>
  <c r="D198" i="23" s="1"/>
  <c r="E198" i="23" s="1"/>
  <c r="F198" i="23" l="1"/>
  <c r="H198" i="23" s="1"/>
  <c r="I198" i="23" s="1"/>
  <c r="D199" i="23" s="1"/>
  <c r="E199" i="23" s="1"/>
  <c r="F199" i="23" l="1"/>
  <c r="H199" i="23" s="1"/>
  <c r="I199" i="23" s="1"/>
  <c r="D200" i="23" s="1"/>
  <c r="E200" i="23" s="1"/>
  <c r="F200" i="23" l="1"/>
  <c r="H200" i="23" s="1"/>
  <c r="I200" i="23" s="1"/>
  <c r="D201" i="23" s="1"/>
  <c r="E201" i="23" s="1"/>
  <c r="F201" i="23" l="1"/>
  <c r="H201" i="23" s="1"/>
  <c r="I201" i="23" s="1"/>
  <c r="D202" i="23" s="1"/>
  <c r="E202" i="23" s="1"/>
  <c r="F202" i="23" l="1"/>
  <c r="H202" i="23" s="1"/>
  <c r="I202" i="23" s="1"/>
  <c r="D203" i="23" s="1"/>
  <c r="E203" i="23" s="1"/>
  <c r="F203" i="23" l="1"/>
  <c r="H203" i="23" s="1"/>
  <c r="I203" i="23" s="1"/>
  <c r="D204" i="23" s="1"/>
  <c r="E204" i="23" s="1"/>
  <c r="F204" i="23" l="1"/>
  <c r="H204" i="23" s="1"/>
  <c r="I204" i="23" s="1"/>
  <c r="D205" i="23" s="1"/>
  <c r="E205" i="23" s="1"/>
  <c r="F205" i="23" l="1"/>
  <c r="H205" i="23" s="1"/>
  <c r="I205" i="23" s="1"/>
  <c r="D206" i="23" s="1"/>
  <c r="E206" i="23" s="1"/>
  <c r="F206" i="23" l="1"/>
  <c r="H206" i="23" s="1"/>
  <c r="I206" i="23" s="1"/>
  <c r="D207" i="23" s="1"/>
  <c r="E207" i="23" s="1"/>
  <c r="F207" i="23" l="1"/>
  <c r="H207" i="23" s="1"/>
  <c r="I207" i="23" s="1"/>
  <c r="D208" i="23" s="1"/>
  <c r="E208" i="23" s="1"/>
  <c r="F208" i="23" l="1"/>
  <c r="H208" i="23" s="1"/>
  <c r="I208" i="23" s="1"/>
  <c r="D209" i="23" s="1"/>
  <c r="E209" i="23" s="1"/>
  <c r="F209" i="23" l="1"/>
  <c r="H209" i="23" s="1"/>
  <c r="I209" i="23" s="1"/>
  <c r="D210" i="23" s="1"/>
  <c r="E210" i="23" s="1"/>
  <c r="F210" i="23" l="1"/>
  <c r="H210" i="23" s="1"/>
  <c r="I210" i="23" s="1"/>
  <c r="D211" i="23" s="1"/>
  <c r="E211" i="23" s="1"/>
  <c r="F211" i="23" l="1"/>
  <c r="H211" i="23" s="1"/>
  <c r="I211" i="23" s="1"/>
  <c r="D212" i="23" s="1"/>
  <c r="E212" i="23" s="1"/>
  <c r="F212" i="23" l="1"/>
  <c r="H212" i="23" s="1"/>
  <c r="I212" i="23" s="1"/>
  <c r="D213" i="23" s="1"/>
  <c r="E213" i="23" s="1"/>
  <c r="F213" i="23" l="1"/>
  <c r="H213" i="23" s="1"/>
  <c r="I213" i="23" s="1"/>
  <c r="D214" i="23" s="1"/>
  <c r="E214" i="23" s="1"/>
  <c r="F214" i="23" l="1"/>
  <c r="H214" i="23" s="1"/>
  <c r="I214" i="23" s="1"/>
  <c r="D215" i="23" s="1"/>
  <c r="E215" i="23" s="1"/>
  <c r="F215" i="23" l="1"/>
  <c r="H215" i="23" s="1"/>
  <c r="I215" i="23" s="1"/>
  <c r="D216" i="23" s="1"/>
  <c r="E216" i="23" s="1"/>
  <c r="F216" i="23" l="1"/>
  <c r="H216" i="23" s="1"/>
  <c r="I216" i="23" s="1"/>
  <c r="D217" i="23" s="1"/>
  <c r="E217" i="23" s="1"/>
  <c r="F217" i="23" l="1"/>
  <c r="H217" i="23" s="1"/>
  <c r="I217" i="23" s="1"/>
  <c r="D218" i="23" s="1"/>
  <c r="E218" i="23" s="1"/>
  <c r="F218" i="23" l="1"/>
  <c r="H218" i="23" s="1"/>
  <c r="I218" i="23" s="1"/>
  <c r="D219" i="23" s="1"/>
  <c r="E219" i="23" s="1"/>
  <c r="F219" i="23" l="1"/>
  <c r="H219" i="23" s="1"/>
  <c r="I219" i="23" s="1"/>
  <c r="D220" i="23" s="1"/>
  <c r="E220" i="23" s="1"/>
  <c r="F220" i="23" l="1"/>
  <c r="H220" i="23" s="1"/>
  <c r="I220" i="23" s="1"/>
  <c r="D221" i="23" s="1"/>
  <c r="E221" i="23" s="1"/>
  <c r="F221" i="23" l="1"/>
  <c r="H221" i="23" s="1"/>
  <c r="I221" i="23" s="1"/>
  <c r="D222" i="23" s="1"/>
  <c r="E222" i="23" s="1"/>
  <c r="F222" i="23" l="1"/>
  <c r="H222" i="23" s="1"/>
  <c r="I222" i="23" s="1"/>
  <c r="D223" i="23" s="1"/>
  <c r="E223" i="23" s="1"/>
  <c r="F223" i="23" l="1"/>
  <c r="H223" i="23" s="1"/>
  <c r="I223" i="23" s="1"/>
  <c r="D224" i="23" s="1"/>
  <c r="E224" i="23" s="1"/>
  <c r="F224" i="23" l="1"/>
  <c r="H224" i="23" s="1"/>
  <c r="I224" i="23" s="1"/>
  <c r="D225" i="23" s="1"/>
  <c r="E225" i="23" s="1"/>
  <c r="F225" i="23" l="1"/>
  <c r="H225" i="23" s="1"/>
  <c r="I225" i="23" s="1"/>
  <c r="D226" i="23" s="1"/>
  <c r="E226" i="23" s="1"/>
  <c r="F226" i="23" l="1"/>
  <c r="H226" i="23" s="1"/>
  <c r="I226" i="23" s="1"/>
  <c r="D227" i="23" s="1"/>
  <c r="E227" i="23" s="1"/>
  <c r="F227" i="23" l="1"/>
  <c r="H227" i="23" s="1"/>
  <c r="I227" i="23" s="1"/>
  <c r="D228" i="23" s="1"/>
  <c r="E228" i="23" s="1"/>
  <c r="F228" i="23" l="1"/>
  <c r="H228" i="23" s="1"/>
  <c r="I228" i="23" s="1"/>
  <c r="D229" i="23" s="1"/>
  <c r="E229" i="23" s="1"/>
  <c r="F229" i="23" l="1"/>
  <c r="H229" i="23" s="1"/>
  <c r="I229" i="23" s="1"/>
  <c r="D230" i="23" s="1"/>
  <c r="E230" i="23" s="1"/>
  <c r="F230" i="23" l="1"/>
  <c r="H230" i="23" s="1"/>
  <c r="I230" i="23" s="1"/>
  <c r="D231" i="23" s="1"/>
  <c r="E231" i="23" s="1"/>
  <c r="F231" i="23" l="1"/>
  <c r="H231" i="23" s="1"/>
  <c r="I231" i="23" s="1"/>
  <c r="D232" i="23" s="1"/>
  <c r="E232" i="23" s="1"/>
  <c r="F232" i="23" l="1"/>
  <c r="H232" i="23" s="1"/>
  <c r="I232" i="23" s="1"/>
  <c r="D233" i="23" s="1"/>
  <c r="E233" i="23" s="1"/>
  <c r="F233" i="23" l="1"/>
  <c r="H233" i="23" s="1"/>
  <c r="I233" i="23" s="1"/>
  <c r="D234" i="23" s="1"/>
  <c r="E234" i="23" s="1"/>
  <c r="F234" i="23" l="1"/>
  <c r="H234" i="23" s="1"/>
  <c r="I234" i="23" s="1"/>
  <c r="D235" i="23" s="1"/>
  <c r="E235" i="23" s="1"/>
  <c r="F235" i="23" l="1"/>
  <c r="H235" i="23" s="1"/>
  <c r="I235" i="23" s="1"/>
  <c r="D236" i="23" s="1"/>
  <c r="E236" i="23" s="1"/>
  <c r="F236" i="23" l="1"/>
  <c r="H236" i="23" s="1"/>
  <c r="I236" i="23" s="1"/>
  <c r="D237" i="23" s="1"/>
  <c r="E237" i="23" s="1"/>
  <c r="F237" i="23" l="1"/>
  <c r="H237" i="23" s="1"/>
  <c r="I237" i="23" s="1"/>
  <c r="D238" i="23" s="1"/>
  <c r="E238" i="23" s="1"/>
  <c r="F238" i="23" l="1"/>
  <c r="H238" i="23" s="1"/>
  <c r="I238" i="23" s="1"/>
  <c r="D239" i="23" s="1"/>
  <c r="E239" i="23" s="1"/>
  <c r="F239" i="23" l="1"/>
  <c r="H239" i="23" s="1"/>
  <c r="I239" i="23" s="1"/>
  <c r="D240" i="23" s="1"/>
  <c r="E240" i="23" s="1"/>
  <c r="F240" i="23" l="1"/>
  <c r="H240" i="23" s="1"/>
  <c r="I240" i="23" s="1"/>
  <c r="D241" i="23" s="1"/>
  <c r="E241" i="23" s="1"/>
  <c r="F241" i="23" l="1"/>
  <c r="H241" i="23" s="1"/>
  <c r="I241" i="23" s="1"/>
  <c r="D242" i="23" s="1"/>
  <c r="E242" i="23" s="1"/>
  <c r="F242" i="23" l="1"/>
  <c r="H242" i="23" s="1"/>
  <c r="I242" i="23" s="1"/>
  <c r="D243" i="23" s="1"/>
  <c r="E243" i="23" s="1"/>
  <c r="F243" i="23" l="1"/>
  <c r="H243" i="23" s="1"/>
  <c r="I243" i="23" s="1"/>
  <c r="D244" i="23" s="1"/>
  <c r="E244" i="23" s="1"/>
  <c r="F244" i="23" l="1"/>
  <c r="H244" i="23" s="1"/>
  <c r="I244" i="23" s="1"/>
  <c r="D245" i="23" s="1"/>
  <c r="E245" i="23" s="1"/>
  <c r="F245" i="23" l="1"/>
  <c r="H245" i="23" s="1"/>
  <c r="I245" i="23" s="1"/>
  <c r="D246" i="23" s="1"/>
  <c r="E246" i="23" s="1"/>
  <c r="F246" i="23" l="1"/>
  <c r="H246" i="23" s="1"/>
  <c r="I246" i="23" s="1"/>
  <c r="D247" i="23" s="1"/>
  <c r="E247" i="23" s="1"/>
  <c r="F247" i="23" l="1"/>
  <c r="H247" i="23" s="1"/>
  <c r="I247" i="23" s="1"/>
  <c r="D248" i="23" s="1"/>
  <c r="E248" i="23" s="1"/>
  <c r="F248" i="23" l="1"/>
  <c r="H248" i="23" s="1"/>
  <c r="I248" i="23" s="1"/>
  <c r="D249" i="23" s="1"/>
  <c r="E249" i="23" s="1"/>
  <c r="F249" i="23" l="1"/>
  <c r="H249" i="23" s="1"/>
  <c r="I249" i="23" s="1"/>
  <c r="D250" i="23" s="1"/>
  <c r="E250" i="23" s="1"/>
  <c r="F250" i="23" l="1"/>
  <c r="H250" i="23" s="1"/>
  <c r="I250" i="23" s="1"/>
  <c r="D251" i="23" s="1"/>
  <c r="E251" i="23" s="1"/>
  <c r="F251" i="23" l="1"/>
  <c r="H251" i="23" s="1"/>
  <c r="I251" i="23" s="1"/>
  <c r="D252" i="23" s="1"/>
  <c r="E252" i="23" s="1"/>
  <c r="F252" i="23" l="1"/>
  <c r="H252" i="23" s="1"/>
  <c r="I252" i="23" s="1"/>
  <c r="D253" i="23" s="1"/>
  <c r="E253" i="23" s="1"/>
  <c r="F253" i="23" l="1"/>
  <c r="H253" i="23" s="1"/>
  <c r="I253" i="23" s="1"/>
  <c r="D254" i="23" s="1"/>
  <c r="E254" i="23" s="1"/>
  <c r="F254" i="23" l="1"/>
  <c r="H254" i="23" s="1"/>
  <c r="I254" i="23" s="1"/>
  <c r="D255" i="23" s="1"/>
  <c r="E255" i="23" s="1"/>
  <c r="F255" i="23" l="1"/>
  <c r="H255" i="23" s="1"/>
  <c r="I255" i="23" s="1"/>
  <c r="D256" i="23" s="1"/>
  <c r="E256" i="23" s="1"/>
  <c r="F256" i="23" l="1"/>
  <c r="H256" i="23" s="1"/>
  <c r="I256" i="23" s="1"/>
  <c r="D257" i="23" s="1"/>
  <c r="E257" i="23" s="1"/>
  <c r="F257" i="23" l="1"/>
  <c r="H257" i="23" s="1"/>
  <c r="I257" i="23" s="1"/>
  <c r="D258" i="23" s="1"/>
  <c r="E258" i="23" s="1"/>
  <c r="F258" i="23" l="1"/>
  <c r="H258" i="23" s="1"/>
  <c r="I258" i="23" s="1"/>
  <c r="D259" i="23" s="1"/>
  <c r="E259" i="23" s="1"/>
  <c r="F259" i="23" l="1"/>
  <c r="H259" i="23" s="1"/>
  <c r="I259" i="23" s="1"/>
  <c r="D260" i="23" s="1"/>
  <c r="E260" i="23" s="1"/>
  <c r="F260" i="23" l="1"/>
  <c r="H260" i="23" s="1"/>
  <c r="I260" i="23" s="1"/>
  <c r="D261" i="23" s="1"/>
  <c r="E261" i="23" s="1"/>
  <c r="F261" i="23" l="1"/>
  <c r="H261" i="23" s="1"/>
  <c r="I261" i="23" s="1"/>
  <c r="D262" i="23" s="1"/>
  <c r="E262" i="23" s="1"/>
  <c r="F262" i="23" l="1"/>
  <c r="H262" i="23" s="1"/>
  <c r="I262" i="23" s="1"/>
  <c r="D263" i="23" s="1"/>
  <c r="E263" i="23" s="1"/>
  <c r="F263" i="23" l="1"/>
  <c r="H263" i="23" s="1"/>
  <c r="I263" i="23" s="1"/>
  <c r="D264" i="23" s="1"/>
  <c r="E264" i="23" s="1"/>
  <c r="F264" i="23" l="1"/>
  <c r="H264" i="23" s="1"/>
  <c r="I264" i="23" s="1"/>
  <c r="D265" i="23" s="1"/>
  <c r="E265" i="23" s="1"/>
  <c r="F265" i="23" l="1"/>
  <c r="H265" i="23" s="1"/>
  <c r="I265" i="23" s="1"/>
  <c r="D266" i="23" s="1"/>
  <c r="E266" i="23" s="1"/>
  <c r="F266" i="23" l="1"/>
  <c r="H266" i="23" s="1"/>
  <c r="I266" i="23" s="1"/>
  <c r="D267" i="23" s="1"/>
  <c r="E267" i="23" s="1"/>
  <c r="F267" i="23" l="1"/>
  <c r="H267" i="23" s="1"/>
  <c r="I267" i="23" s="1"/>
  <c r="D268" i="23" s="1"/>
  <c r="E268" i="23" s="1"/>
  <c r="F268" i="23" l="1"/>
  <c r="H268" i="23" s="1"/>
  <c r="I268" i="23" s="1"/>
  <c r="D269" i="23" s="1"/>
  <c r="E269" i="23" s="1"/>
  <c r="F269" i="23" l="1"/>
  <c r="H269" i="23" s="1"/>
  <c r="I269" i="23" s="1"/>
  <c r="D270" i="23" s="1"/>
  <c r="E270" i="23" s="1"/>
  <c r="F270" i="23" l="1"/>
  <c r="H270" i="23" s="1"/>
  <c r="I270" i="23" s="1"/>
  <c r="D271" i="23" s="1"/>
  <c r="E271" i="23" s="1"/>
  <c r="F271" i="23" l="1"/>
  <c r="H271" i="23" s="1"/>
  <c r="I271" i="23" s="1"/>
  <c r="D272" i="23" s="1"/>
  <c r="E272" i="23" s="1"/>
  <c r="F272" i="23" l="1"/>
  <c r="H272" i="23" s="1"/>
  <c r="I272" i="23" s="1"/>
  <c r="D273" i="23" s="1"/>
  <c r="E273" i="23" s="1"/>
  <c r="F273" i="23" l="1"/>
  <c r="H273" i="23" s="1"/>
  <c r="I273" i="23" s="1"/>
  <c r="D274" i="23" s="1"/>
  <c r="E274" i="23" s="1"/>
  <c r="F274" i="23" l="1"/>
  <c r="H274" i="23" s="1"/>
  <c r="I274" i="23" s="1"/>
  <c r="D275" i="23" s="1"/>
  <c r="E275" i="23" s="1"/>
  <c r="F275" i="23" l="1"/>
  <c r="H275" i="23" s="1"/>
  <c r="I275" i="23" s="1"/>
  <c r="D276" i="23" s="1"/>
  <c r="E276" i="23" s="1"/>
  <c r="F276" i="23" l="1"/>
  <c r="H276" i="23" s="1"/>
  <c r="I276" i="23" s="1"/>
  <c r="D277" i="23" s="1"/>
  <c r="E277" i="23" s="1"/>
  <c r="F277" i="23" l="1"/>
  <c r="H277" i="23" s="1"/>
  <c r="I277" i="23" s="1"/>
  <c r="D278" i="23" s="1"/>
  <c r="E278" i="23" s="1"/>
  <c r="F278" i="23" l="1"/>
  <c r="H278" i="23" s="1"/>
  <c r="I278" i="23" s="1"/>
  <c r="D279" i="23" s="1"/>
  <c r="E279" i="23" s="1"/>
  <c r="F279" i="23" l="1"/>
  <c r="H279" i="23" s="1"/>
  <c r="I279" i="23" s="1"/>
  <c r="D280" i="23" s="1"/>
  <c r="E280" i="23" s="1"/>
  <c r="F280" i="23" l="1"/>
  <c r="H280" i="23" s="1"/>
  <c r="I280" i="23" s="1"/>
  <c r="D281" i="23" s="1"/>
  <c r="E281" i="23" s="1"/>
  <c r="F281" i="23" l="1"/>
  <c r="H281" i="23" s="1"/>
  <c r="I281" i="23" s="1"/>
  <c r="D282" i="23" s="1"/>
  <c r="E282" i="23" s="1"/>
  <c r="F282" i="23" l="1"/>
  <c r="H282" i="23" s="1"/>
  <c r="I282" i="23" s="1"/>
  <c r="D283" i="23" s="1"/>
  <c r="E283" i="23" s="1"/>
  <c r="F283" i="23" l="1"/>
  <c r="H283" i="23" s="1"/>
  <c r="I283" i="23" s="1"/>
  <c r="D284" i="23" s="1"/>
  <c r="E284" i="23" s="1"/>
  <c r="F284" i="23" l="1"/>
  <c r="H284" i="23" s="1"/>
  <c r="I284" i="23" s="1"/>
  <c r="D285" i="23" s="1"/>
  <c r="E285" i="23" s="1"/>
  <c r="F285" i="23" l="1"/>
  <c r="H285" i="23" s="1"/>
  <c r="I285" i="23" s="1"/>
  <c r="D286" i="23" s="1"/>
  <c r="E286" i="23" s="1"/>
  <c r="F286" i="23" l="1"/>
  <c r="H286" i="23" s="1"/>
  <c r="I286" i="23" s="1"/>
  <c r="D287" i="23" s="1"/>
  <c r="E287" i="23" s="1"/>
  <c r="F287" i="23" l="1"/>
  <c r="H287" i="23" s="1"/>
  <c r="I287" i="23" s="1"/>
  <c r="D288" i="23" s="1"/>
  <c r="E288" i="23" s="1"/>
  <c r="F288" i="23" l="1"/>
  <c r="H288" i="23" s="1"/>
  <c r="I288" i="23" s="1"/>
  <c r="D289" i="23" s="1"/>
  <c r="E289" i="23" s="1"/>
  <c r="F289" i="23" l="1"/>
  <c r="H289" i="23" s="1"/>
  <c r="I289" i="23" s="1"/>
  <c r="D290" i="23" s="1"/>
  <c r="E290" i="23" s="1"/>
  <c r="F290" i="23" l="1"/>
  <c r="H290" i="23" s="1"/>
  <c r="I290" i="23" s="1"/>
  <c r="D291" i="23" s="1"/>
  <c r="E291" i="23" s="1"/>
  <c r="F291" i="23" l="1"/>
  <c r="H291" i="23" s="1"/>
  <c r="I291" i="23" s="1"/>
  <c r="D292" i="23" s="1"/>
  <c r="E292" i="23" s="1"/>
  <c r="F292" i="23" l="1"/>
  <c r="H292" i="23" s="1"/>
  <c r="I292" i="23" s="1"/>
  <c r="D293" i="23" s="1"/>
  <c r="E293" i="23" s="1"/>
  <c r="F293" i="23" l="1"/>
  <c r="H293" i="23" s="1"/>
  <c r="I293" i="23" s="1"/>
  <c r="D294" i="23" s="1"/>
  <c r="E294" i="23" s="1"/>
  <c r="F294" i="23" l="1"/>
  <c r="H294" i="23" s="1"/>
  <c r="I294" i="23" s="1"/>
  <c r="D295" i="23" s="1"/>
  <c r="E295" i="23" s="1"/>
  <c r="F295" i="23" l="1"/>
  <c r="H295" i="23" s="1"/>
  <c r="I295" i="23" s="1"/>
  <c r="D296" i="23" s="1"/>
  <c r="E296" i="23" s="1"/>
  <c r="F296" i="23" l="1"/>
  <c r="H296" i="23" s="1"/>
  <c r="I296" i="23" s="1"/>
  <c r="D297" i="23" s="1"/>
  <c r="E297" i="23" s="1"/>
  <c r="F297" i="23" l="1"/>
  <c r="H297" i="23" s="1"/>
  <c r="I297" i="23" s="1"/>
  <c r="D298" i="23" s="1"/>
  <c r="E298" i="23" s="1"/>
  <c r="F298" i="23" l="1"/>
  <c r="H298" i="23" s="1"/>
  <c r="I298" i="23" s="1"/>
  <c r="D299" i="23" s="1"/>
  <c r="E299" i="23" s="1"/>
  <c r="F299" i="23" l="1"/>
  <c r="H299" i="23" s="1"/>
  <c r="I299" i="23" s="1"/>
  <c r="D300" i="23" s="1"/>
  <c r="E300" i="23" s="1"/>
  <c r="F300" i="23" l="1"/>
  <c r="H300" i="23" s="1"/>
  <c r="I300" i="23" s="1"/>
  <c r="D301" i="23" s="1"/>
  <c r="E301" i="23" s="1"/>
  <c r="F301" i="23" l="1"/>
  <c r="H301" i="23" s="1"/>
  <c r="I301" i="23" s="1"/>
  <c r="D302" i="23" s="1"/>
  <c r="E302" i="23" s="1"/>
  <c r="F302" i="23" l="1"/>
  <c r="H302" i="23" s="1"/>
  <c r="I302" i="23" s="1"/>
  <c r="D303" i="23" s="1"/>
  <c r="E303" i="23" s="1"/>
  <c r="F303" i="23" l="1"/>
  <c r="H303" i="23" s="1"/>
  <c r="I303" i="23" s="1"/>
  <c r="D304" i="23" s="1"/>
  <c r="E304" i="23" s="1"/>
  <c r="F304" i="23" l="1"/>
  <c r="H304" i="23" s="1"/>
  <c r="I304" i="23" s="1"/>
  <c r="D305" i="23" s="1"/>
  <c r="E305" i="23" s="1"/>
  <c r="F305" i="23" l="1"/>
  <c r="H305" i="23" s="1"/>
  <c r="I305" i="23" s="1"/>
  <c r="D306" i="23" s="1"/>
  <c r="E306" i="23" s="1"/>
  <c r="F306" i="23" l="1"/>
  <c r="H306" i="23" s="1"/>
  <c r="I306" i="23" s="1"/>
  <c r="D307" i="23" s="1"/>
  <c r="E307" i="23" s="1"/>
  <c r="F307" i="23" l="1"/>
  <c r="H307" i="23" s="1"/>
  <c r="I307" i="23" s="1"/>
  <c r="D308" i="23" s="1"/>
  <c r="E308" i="23" s="1"/>
  <c r="F308" i="23" l="1"/>
  <c r="H308" i="23" s="1"/>
  <c r="I308" i="23" s="1"/>
  <c r="D309" i="23" s="1"/>
  <c r="E309" i="23" s="1"/>
  <c r="F309" i="23" l="1"/>
  <c r="H309" i="23" s="1"/>
  <c r="I309" i="23" s="1"/>
  <c r="D310" i="23" s="1"/>
  <c r="E310" i="23" s="1"/>
  <c r="F310" i="23" l="1"/>
  <c r="H310" i="23" s="1"/>
  <c r="I310" i="23" s="1"/>
  <c r="D311" i="23" s="1"/>
  <c r="E311" i="23" s="1"/>
  <c r="F311" i="23" l="1"/>
  <c r="H311" i="23" s="1"/>
  <c r="I311" i="23" s="1"/>
  <c r="D312" i="23" s="1"/>
  <c r="E312" i="23" s="1"/>
  <c r="F312" i="23" l="1"/>
  <c r="H312" i="23" s="1"/>
  <c r="I312" i="23" s="1"/>
  <c r="D313" i="23" s="1"/>
  <c r="E313" i="23" s="1"/>
  <c r="F313" i="23" l="1"/>
  <c r="H313" i="23" s="1"/>
  <c r="I313" i="23" s="1"/>
  <c r="D314" i="23" s="1"/>
  <c r="E314" i="23" s="1"/>
  <c r="F314" i="23" l="1"/>
  <c r="H314" i="23" s="1"/>
  <c r="I314" i="23" s="1"/>
  <c r="D315" i="23" s="1"/>
  <c r="E315" i="23" s="1"/>
  <c r="F315" i="23" l="1"/>
  <c r="H315" i="23" s="1"/>
  <c r="I315" i="23" s="1"/>
  <c r="D316" i="23" s="1"/>
  <c r="E316" i="23" s="1"/>
  <c r="F316" i="23" l="1"/>
  <c r="H316" i="23" s="1"/>
  <c r="I316" i="23" s="1"/>
  <c r="D317" i="23" s="1"/>
  <c r="E317" i="23" s="1"/>
  <c r="F317" i="23" l="1"/>
  <c r="H317" i="23" s="1"/>
  <c r="I317" i="23" s="1"/>
  <c r="D318" i="23" s="1"/>
  <c r="E318" i="23" s="1"/>
  <c r="F318" i="23" l="1"/>
  <c r="H318" i="23" s="1"/>
  <c r="I318" i="23" s="1"/>
  <c r="D319" i="23" s="1"/>
  <c r="E319" i="23" s="1"/>
  <c r="F319" i="23" l="1"/>
  <c r="H319" i="23" s="1"/>
  <c r="I319" i="23" s="1"/>
  <c r="D320" i="23" s="1"/>
  <c r="E320" i="23" s="1"/>
  <c r="F320" i="23" l="1"/>
  <c r="H320" i="23" s="1"/>
  <c r="I320" i="23" s="1"/>
  <c r="D321" i="23" s="1"/>
  <c r="E321" i="23" s="1"/>
  <c r="F321" i="23" l="1"/>
  <c r="H321" i="23" s="1"/>
  <c r="I321" i="23" s="1"/>
  <c r="D322" i="23" s="1"/>
  <c r="E322" i="23" s="1"/>
  <c r="F322" i="23" l="1"/>
  <c r="H322" i="23" s="1"/>
  <c r="I322" i="23" s="1"/>
  <c r="D323" i="23" s="1"/>
  <c r="E323" i="23" s="1"/>
  <c r="F323" i="23" l="1"/>
  <c r="H323" i="23" s="1"/>
  <c r="I323" i="23" s="1"/>
  <c r="D324" i="23" s="1"/>
  <c r="E324" i="23" s="1"/>
  <c r="F324" i="23" l="1"/>
  <c r="H324" i="23" s="1"/>
  <c r="I324" i="23" s="1"/>
  <c r="D325" i="23" s="1"/>
  <c r="E325" i="23" s="1"/>
  <c r="F325" i="23" l="1"/>
  <c r="H325" i="23" s="1"/>
  <c r="I325" i="23" s="1"/>
  <c r="D326" i="23" s="1"/>
  <c r="E326" i="23" s="1"/>
  <c r="F326" i="23" l="1"/>
  <c r="H326" i="23" s="1"/>
  <c r="I326" i="23" s="1"/>
  <c r="D327" i="23" s="1"/>
  <c r="E327" i="23" s="1"/>
  <c r="F327" i="23" l="1"/>
  <c r="H327" i="23" s="1"/>
  <c r="I327" i="23" s="1"/>
  <c r="D328" i="23" s="1"/>
  <c r="E328" i="23" s="1"/>
  <c r="F328" i="23" l="1"/>
  <c r="H328" i="23" s="1"/>
  <c r="I328" i="23" s="1"/>
  <c r="D329" i="23" s="1"/>
  <c r="E329" i="23" s="1"/>
  <c r="F329" i="23" l="1"/>
  <c r="H329" i="23" s="1"/>
  <c r="I329" i="23" s="1"/>
  <c r="D330" i="23" s="1"/>
  <c r="E330" i="23" s="1"/>
  <c r="F330" i="23" l="1"/>
  <c r="H330" i="23" s="1"/>
  <c r="I330" i="23" s="1"/>
  <c r="D331" i="23" s="1"/>
  <c r="E331" i="23" s="1"/>
  <c r="F331" i="23" l="1"/>
  <c r="H331" i="23" s="1"/>
  <c r="I331" i="23" s="1"/>
  <c r="D332" i="23" s="1"/>
  <c r="E332" i="23" s="1"/>
  <c r="F332" i="23" l="1"/>
  <c r="H332" i="23" s="1"/>
  <c r="I332" i="23" s="1"/>
  <c r="D333" i="23" s="1"/>
  <c r="E333" i="23" s="1"/>
  <c r="F333" i="23" l="1"/>
  <c r="H333" i="23" s="1"/>
  <c r="I333" i="23" s="1"/>
  <c r="D334" i="23" s="1"/>
  <c r="E334" i="23" s="1"/>
  <c r="F334" i="23" l="1"/>
  <c r="H334" i="23" s="1"/>
  <c r="I334" i="23" s="1"/>
  <c r="D335" i="23" s="1"/>
  <c r="E335" i="23" s="1"/>
  <c r="F335" i="23" l="1"/>
  <c r="H335" i="23" s="1"/>
  <c r="I335" i="23" s="1"/>
  <c r="D336" i="23" s="1"/>
  <c r="E336" i="23" s="1"/>
  <c r="F336" i="23" l="1"/>
  <c r="H336" i="23" s="1"/>
  <c r="I336" i="23" s="1"/>
  <c r="D337" i="23" s="1"/>
  <c r="E337" i="23" s="1"/>
  <c r="F337" i="23" l="1"/>
  <c r="H337" i="23" s="1"/>
  <c r="I337" i="23" s="1"/>
  <c r="D338" i="23" s="1"/>
  <c r="E338" i="23" s="1"/>
  <c r="F338" i="23" l="1"/>
  <c r="H338" i="23" s="1"/>
  <c r="I338" i="23" s="1"/>
  <c r="D339" i="23" s="1"/>
  <c r="E339" i="23" s="1"/>
  <c r="F339" i="23" l="1"/>
  <c r="H339" i="23" s="1"/>
  <c r="I339" i="23" s="1"/>
  <c r="D340" i="23" s="1"/>
  <c r="E340" i="23" s="1"/>
  <c r="F340" i="23" l="1"/>
  <c r="H340" i="23" s="1"/>
  <c r="I340" i="23" s="1"/>
  <c r="D341" i="23" s="1"/>
  <c r="E341" i="23" s="1"/>
  <c r="F341" i="23" l="1"/>
  <c r="H341" i="23" s="1"/>
  <c r="I341" i="23" s="1"/>
  <c r="D342" i="23" s="1"/>
  <c r="E342" i="23" s="1"/>
  <c r="F342" i="23" l="1"/>
  <c r="H342" i="23" s="1"/>
  <c r="I342" i="23" s="1"/>
  <c r="D343" i="23" s="1"/>
  <c r="E343" i="23" s="1"/>
  <c r="F343" i="23" l="1"/>
  <c r="H343" i="23" s="1"/>
  <c r="I343" i="23" s="1"/>
  <c r="D344" i="23" s="1"/>
  <c r="E344" i="23" s="1"/>
  <c r="F344" i="23" l="1"/>
  <c r="H344" i="23" s="1"/>
  <c r="I344" i="23" s="1"/>
  <c r="D345" i="23" s="1"/>
  <c r="E345" i="23" s="1"/>
  <c r="F345" i="23" l="1"/>
  <c r="H345" i="23" s="1"/>
  <c r="I345" i="23" s="1"/>
  <c r="D346" i="23" s="1"/>
  <c r="E346" i="23" s="1"/>
  <c r="F346" i="23" l="1"/>
  <c r="H346" i="23" s="1"/>
  <c r="I346" i="23" s="1"/>
  <c r="D347" i="23" s="1"/>
  <c r="E347" i="23" s="1"/>
  <c r="F347" i="23" l="1"/>
  <c r="H347" i="23" s="1"/>
  <c r="I347" i="23" s="1"/>
  <c r="D348" i="23" s="1"/>
  <c r="E348" i="23" s="1"/>
  <c r="F348" i="23" l="1"/>
  <c r="H348" i="23" s="1"/>
  <c r="I348" i="23" s="1"/>
  <c r="D349" i="23" s="1"/>
  <c r="E349" i="23" s="1"/>
  <c r="F349" i="23" l="1"/>
  <c r="H349" i="23" s="1"/>
  <c r="I349" i="23" s="1"/>
  <c r="D350" i="23" s="1"/>
  <c r="E350" i="23" s="1"/>
  <c r="F350" i="23" l="1"/>
  <c r="H350" i="23" s="1"/>
  <c r="I350" i="23" s="1"/>
  <c r="D351" i="23" s="1"/>
  <c r="E351" i="23" s="1"/>
  <c r="F351" i="23" l="1"/>
  <c r="H351" i="23" s="1"/>
  <c r="I351" i="23" s="1"/>
  <c r="D352" i="23" s="1"/>
  <c r="E352" i="23" s="1"/>
  <c r="F352" i="23" l="1"/>
  <c r="H352" i="23" s="1"/>
  <c r="I352" i="23" s="1"/>
  <c r="D353" i="23" s="1"/>
  <c r="E353" i="23" s="1"/>
  <c r="F353" i="23" l="1"/>
  <c r="H353" i="23" s="1"/>
  <c r="I353" i="23" s="1"/>
  <c r="D354" i="23" s="1"/>
  <c r="E354" i="23" s="1"/>
  <c r="F354" i="23" l="1"/>
  <c r="H354" i="23" s="1"/>
  <c r="I354" i="23" s="1"/>
  <c r="D355" i="23" s="1"/>
  <c r="E355" i="23" s="1"/>
  <c r="F355" i="23" l="1"/>
  <c r="H355" i="23" s="1"/>
  <c r="I355" i="23" s="1"/>
  <c r="D356" i="23" s="1"/>
  <c r="E356" i="23" s="1"/>
  <c r="F356" i="23" l="1"/>
  <c r="H356" i="23" s="1"/>
  <c r="I356" i="23" s="1"/>
  <c r="D357" i="23" s="1"/>
  <c r="E357" i="23" s="1"/>
  <c r="F357" i="23" l="1"/>
  <c r="H357" i="23" s="1"/>
  <c r="I357" i="23" s="1"/>
  <c r="D358" i="23" s="1"/>
  <c r="E358" i="23" s="1"/>
  <c r="F358" i="23" l="1"/>
  <c r="H358" i="23" s="1"/>
  <c r="I358" i="23" s="1"/>
  <c r="D359" i="23" s="1"/>
  <c r="E359" i="23" s="1"/>
  <c r="F359" i="23" l="1"/>
  <c r="H359" i="23" s="1"/>
  <c r="I359" i="23" s="1"/>
  <c r="D360" i="23" s="1"/>
  <c r="E360" i="23" s="1"/>
  <c r="F360" i="23" l="1"/>
  <c r="H360" i="23" s="1"/>
  <c r="I360" i="23" s="1"/>
  <c r="D361" i="23" s="1"/>
  <c r="E361" i="23" s="1"/>
  <c r="F361" i="23" l="1"/>
  <c r="H361" i="23" s="1"/>
  <c r="I361" i="23" s="1"/>
  <c r="D362" i="23" s="1"/>
  <c r="E362" i="23" s="1"/>
  <c r="F362" i="23" l="1"/>
  <c r="H362" i="23" s="1"/>
  <c r="I362" i="23" s="1"/>
  <c r="D363" i="23" s="1"/>
  <c r="E363" i="23" s="1"/>
  <c r="F363" i="23" l="1"/>
  <c r="H363" i="23" s="1"/>
  <c r="I363" i="23" s="1"/>
  <c r="D364" i="23" s="1"/>
  <c r="E364" i="23" s="1"/>
  <c r="F364" i="23" l="1"/>
  <c r="H364" i="23" s="1"/>
  <c r="I364" i="23" s="1"/>
  <c r="D365" i="23" s="1"/>
  <c r="E365" i="23" s="1"/>
  <c r="F365" i="23" l="1"/>
  <c r="H365" i="23" s="1"/>
  <c r="I365" i="23" s="1"/>
  <c r="D366" i="23" s="1"/>
  <c r="E366" i="23" s="1"/>
  <c r="F366" i="23" l="1"/>
  <c r="H366" i="23" s="1"/>
  <c r="I366" i="23" s="1"/>
  <c r="D367" i="23" s="1"/>
  <c r="E367" i="23" s="1"/>
  <c r="F367" i="23" l="1"/>
  <c r="H367" i="23" s="1"/>
  <c r="I367" i="23" s="1"/>
  <c r="D368" i="23" s="1"/>
  <c r="E368" i="23" s="1"/>
  <c r="F368" i="23" l="1"/>
  <c r="H368" i="23" s="1"/>
  <c r="I368" i="23" s="1"/>
  <c r="D369" i="23" s="1"/>
  <c r="E369" i="23" s="1"/>
  <c r="F369" i="23" l="1"/>
  <c r="H369" i="23" s="1"/>
  <c r="I369" i="23" s="1"/>
  <c r="D370" i="23" s="1"/>
  <c r="E370" i="23" s="1"/>
  <c r="F370" i="23" l="1"/>
  <c r="H370" i="23" s="1"/>
  <c r="I370" i="23" s="1"/>
  <c r="D371" i="23" s="1"/>
  <c r="E371" i="23" s="1"/>
  <c r="F371" i="23" l="1"/>
  <c r="H371" i="23" s="1"/>
  <c r="I371" i="23" s="1"/>
  <c r="D372" i="23" s="1"/>
  <c r="E372" i="23" s="1"/>
  <c r="F372" i="23" l="1"/>
  <c r="H372" i="23" s="1"/>
  <c r="I372" i="23" s="1"/>
  <c r="D373" i="23" s="1"/>
  <c r="E373" i="23" s="1"/>
  <c r="F373" i="23" l="1"/>
  <c r="H373" i="23" s="1"/>
  <c r="I373" i="23" s="1"/>
  <c r="D374" i="23" s="1"/>
  <c r="E374" i="23" s="1"/>
  <c r="F374" i="23" l="1"/>
  <c r="H374" i="23" s="1"/>
  <c r="I374" i="23" s="1"/>
  <c r="D375" i="23" s="1"/>
  <c r="E375" i="23" s="1"/>
  <c r="F375" i="23" l="1"/>
  <c r="H375" i="23" s="1"/>
  <c r="I375" i="23" s="1"/>
  <c r="D376" i="23" s="1"/>
  <c r="E376" i="23" s="1"/>
  <c r="F376" i="23" l="1"/>
  <c r="H376" i="23" s="1"/>
  <c r="I376" i="23" s="1"/>
  <c r="D377" i="23" s="1"/>
  <c r="E377" i="23" s="1"/>
  <c r="F377" i="23" l="1"/>
  <c r="H377" i="23" s="1"/>
  <c r="I377" i="23" s="1"/>
  <c r="D378" i="23" s="1"/>
  <c r="E378" i="23" s="1"/>
  <c r="F378" i="23" l="1"/>
  <c r="H378" i="23" s="1"/>
  <c r="I378" i="23" s="1"/>
  <c r="D379" i="23" s="1"/>
  <c r="E379" i="23" s="1"/>
  <c r="F379" i="23" l="1"/>
  <c r="H379" i="23" s="1"/>
  <c r="I379" i="23" s="1"/>
  <c r="D380" i="23" s="1"/>
  <c r="E380" i="23" s="1"/>
  <c r="F380" i="23" l="1"/>
  <c r="H380" i="23" s="1"/>
  <c r="I380" i="23" s="1"/>
  <c r="D381" i="23" s="1"/>
  <c r="E381" i="23" s="1"/>
  <c r="F381" i="23" l="1"/>
  <c r="H381" i="23" s="1"/>
  <c r="I381" i="23" s="1"/>
  <c r="D382" i="23" s="1"/>
  <c r="E382" i="23" s="1"/>
  <c r="F382" i="23" l="1"/>
  <c r="H382" i="23" s="1"/>
  <c r="I382" i="23" s="1"/>
  <c r="D383" i="23" s="1"/>
  <c r="E383" i="23" s="1"/>
  <c r="F383" i="23" l="1"/>
  <c r="H383" i="23" s="1"/>
  <c r="I383" i="23" s="1"/>
  <c r="D384" i="23" s="1"/>
  <c r="E384" i="23" s="1"/>
  <c r="F384" i="23" l="1"/>
  <c r="H384" i="23" s="1"/>
  <c r="I384" i="23" s="1"/>
  <c r="D385" i="23" s="1"/>
  <c r="E385" i="23" s="1"/>
  <c r="F385" i="23" l="1"/>
  <c r="H385" i="23" s="1"/>
  <c r="I385" i="23" s="1"/>
  <c r="D386" i="23" s="1"/>
  <c r="E386" i="23" s="1"/>
  <c r="F386" i="23" l="1"/>
  <c r="H386" i="23" s="1"/>
  <c r="I386" i="23" s="1"/>
  <c r="D387" i="23" s="1"/>
  <c r="E387" i="23" s="1"/>
  <c r="F387" i="23" l="1"/>
  <c r="H387" i="23" s="1"/>
  <c r="I387" i="23" s="1"/>
  <c r="D388" i="23" s="1"/>
  <c r="E388" i="23" s="1"/>
  <c r="F388" i="23" l="1"/>
  <c r="H388" i="23" s="1"/>
  <c r="I388" i="23" s="1"/>
  <c r="D389" i="23" s="1"/>
  <c r="E389" i="23" s="1"/>
  <c r="F389" i="23" l="1"/>
  <c r="H389" i="23" s="1"/>
  <c r="I389" i="23" s="1"/>
  <c r="D390" i="23" s="1"/>
  <c r="E390" i="23" s="1"/>
  <c r="F390" i="23" l="1"/>
  <c r="H390" i="23" s="1"/>
  <c r="I390" i="23" s="1"/>
  <c r="D391" i="23" s="1"/>
  <c r="E391" i="23" s="1"/>
  <c r="F391" i="23" l="1"/>
  <c r="H391" i="23" s="1"/>
  <c r="I391" i="23" s="1"/>
  <c r="D392" i="23" s="1"/>
  <c r="E392" i="23" s="1"/>
  <c r="F392" i="23" l="1"/>
  <c r="H392" i="23" s="1"/>
  <c r="I392" i="23" s="1"/>
  <c r="D393" i="23" s="1"/>
  <c r="E393" i="23" s="1"/>
  <c r="F393" i="23" l="1"/>
  <c r="H393" i="23" s="1"/>
  <c r="I393" i="23" s="1"/>
  <c r="D394" i="23" s="1"/>
  <c r="E394" i="23" s="1"/>
  <c r="F394" i="23" l="1"/>
  <c r="H394" i="23" s="1"/>
  <c r="I394" i="23" s="1"/>
  <c r="D395" i="23" s="1"/>
  <c r="E395" i="23" s="1"/>
  <c r="F395" i="23" l="1"/>
  <c r="H395" i="23" s="1"/>
  <c r="I395" i="23" s="1"/>
  <c r="D396" i="23" s="1"/>
  <c r="E396" i="23" s="1"/>
  <c r="F396" i="23" l="1"/>
  <c r="H396" i="23" s="1"/>
  <c r="I396" i="23" s="1"/>
  <c r="D397" i="23" s="1"/>
  <c r="E397" i="23" s="1"/>
  <c r="F397" i="23" l="1"/>
  <c r="H397" i="23" s="1"/>
  <c r="I397" i="23" s="1"/>
  <c r="D398" i="23" s="1"/>
  <c r="E398" i="23" s="1"/>
  <c r="F398" i="23" l="1"/>
  <c r="H398" i="23" s="1"/>
  <c r="I398" i="23" s="1"/>
  <c r="D399" i="23" s="1"/>
  <c r="E399" i="23" s="1"/>
  <c r="F399" i="23" l="1"/>
  <c r="H399" i="23" s="1"/>
  <c r="I399" i="23" s="1"/>
  <c r="D400" i="23" s="1"/>
  <c r="E400" i="23" s="1"/>
  <c r="F400" i="23" l="1"/>
  <c r="H400" i="23" s="1"/>
  <c r="I400" i="23" s="1"/>
  <c r="D401" i="23" s="1"/>
  <c r="E401" i="23" s="1"/>
  <c r="F401" i="23" l="1"/>
  <c r="H401" i="23" s="1"/>
  <c r="I401" i="23" s="1"/>
  <c r="D402" i="23" s="1"/>
  <c r="E402" i="23" s="1"/>
  <c r="F402" i="23" l="1"/>
  <c r="H402" i="23" s="1"/>
  <c r="I402" i="23" s="1"/>
  <c r="D403" i="23" s="1"/>
  <c r="E403" i="23" s="1"/>
  <c r="F403" i="23" l="1"/>
  <c r="H403" i="23" s="1"/>
  <c r="I403" i="23" s="1"/>
  <c r="D404" i="23" s="1"/>
  <c r="E404" i="23" s="1"/>
  <c r="F404" i="23" l="1"/>
  <c r="H404" i="23" s="1"/>
  <c r="I404" i="23" s="1"/>
  <c r="D405" i="23" s="1"/>
  <c r="E405" i="23" s="1"/>
  <c r="F405" i="23" l="1"/>
  <c r="H405" i="23" s="1"/>
  <c r="I405" i="23" s="1"/>
  <c r="D406" i="23" s="1"/>
  <c r="E406" i="23" s="1"/>
  <c r="F406" i="23" l="1"/>
  <c r="H406" i="23" s="1"/>
  <c r="I406" i="23" s="1"/>
  <c r="D407" i="23" s="1"/>
  <c r="E407" i="23" s="1"/>
  <c r="F407" i="23" l="1"/>
  <c r="H407" i="23" s="1"/>
  <c r="I407" i="23" s="1"/>
  <c r="D408" i="23" s="1"/>
  <c r="E408" i="23" s="1"/>
  <c r="F408" i="23" l="1"/>
  <c r="H408" i="23" s="1"/>
  <c r="I408" i="23" s="1"/>
  <c r="D409" i="23" s="1"/>
  <c r="E409" i="23" s="1"/>
  <c r="F409" i="23" l="1"/>
  <c r="H409" i="23" s="1"/>
  <c r="I409" i="23" s="1"/>
  <c r="D410" i="23" s="1"/>
  <c r="E410" i="23" s="1"/>
  <c r="F410" i="23" l="1"/>
  <c r="H410" i="23" s="1"/>
  <c r="I410" i="23" s="1"/>
  <c r="D411" i="23" s="1"/>
  <c r="E411" i="23" s="1"/>
  <c r="F411" i="23" l="1"/>
  <c r="H411" i="23" s="1"/>
  <c r="I411" i="23" s="1"/>
  <c r="D412" i="23" s="1"/>
  <c r="E412" i="23" s="1"/>
  <c r="F412" i="23" l="1"/>
  <c r="H412" i="23" s="1"/>
  <c r="I412" i="23" s="1"/>
  <c r="D413" i="23" s="1"/>
  <c r="E413" i="23" s="1"/>
  <c r="F413" i="23" l="1"/>
  <c r="H413" i="23" s="1"/>
  <c r="I413" i="23" s="1"/>
  <c r="D414" i="23" s="1"/>
  <c r="E414" i="23" s="1"/>
  <c r="F414" i="23" l="1"/>
  <c r="H414" i="23" s="1"/>
  <c r="I414" i="23" s="1"/>
  <c r="D415" i="23" s="1"/>
  <c r="E415" i="23" s="1"/>
  <c r="F415" i="23" l="1"/>
  <c r="H415" i="23" s="1"/>
  <c r="I415" i="23" s="1"/>
  <c r="D416" i="23" s="1"/>
  <c r="E416" i="23" s="1"/>
  <c r="F416" i="23" l="1"/>
  <c r="H416" i="23" s="1"/>
  <c r="I416" i="23" s="1"/>
  <c r="D417" i="23" s="1"/>
  <c r="E417" i="23" s="1"/>
  <c r="F417" i="23" l="1"/>
  <c r="H417" i="23" s="1"/>
  <c r="I417" i="23" s="1"/>
  <c r="D418" i="23" s="1"/>
  <c r="E418" i="23" s="1"/>
  <c r="F418" i="23" l="1"/>
  <c r="H418" i="23" s="1"/>
  <c r="I418" i="23" s="1"/>
  <c r="D419" i="23" s="1"/>
  <c r="E419" i="23" s="1"/>
  <c r="F419" i="23" l="1"/>
  <c r="H419" i="23" s="1"/>
  <c r="I419" i="23" s="1"/>
  <c r="D420" i="23" s="1"/>
  <c r="E420" i="23" s="1"/>
  <c r="F420" i="23" l="1"/>
  <c r="H420" i="23" s="1"/>
  <c r="I420" i="23" s="1"/>
  <c r="D421" i="23" s="1"/>
  <c r="E421" i="23" s="1"/>
  <c r="F421" i="23" l="1"/>
  <c r="H421" i="23" s="1"/>
  <c r="I421" i="23" s="1"/>
  <c r="D422" i="23" s="1"/>
  <c r="E422" i="23" s="1"/>
  <c r="F422" i="23" l="1"/>
  <c r="H422" i="23" s="1"/>
  <c r="I422" i="23" s="1"/>
  <c r="D423" i="23" s="1"/>
  <c r="E423" i="23" s="1"/>
  <c r="F423" i="23" l="1"/>
  <c r="H423" i="23" s="1"/>
  <c r="I423" i="23" s="1"/>
  <c r="D424" i="23" s="1"/>
  <c r="E424" i="23" s="1"/>
  <c r="F424" i="23" l="1"/>
  <c r="H424" i="23" s="1"/>
  <c r="I424" i="23" s="1"/>
  <c r="D425" i="23" s="1"/>
  <c r="E425" i="23" s="1"/>
  <c r="F425" i="23" l="1"/>
  <c r="H425" i="23" s="1"/>
  <c r="I425" i="23" s="1"/>
  <c r="D426" i="23" s="1"/>
  <c r="E426" i="23" s="1"/>
  <c r="F426" i="23" l="1"/>
  <c r="H426" i="23" s="1"/>
  <c r="I426" i="23" s="1"/>
  <c r="D427" i="23" s="1"/>
  <c r="E427" i="23" s="1"/>
  <c r="F427" i="23" l="1"/>
  <c r="H427" i="23" s="1"/>
  <c r="I427" i="23" s="1"/>
  <c r="D428" i="23" s="1"/>
  <c r="E428" i="23" s="1"/>
  <c r="F428" i="23" l="1"/>
  <c r="H428" i="23" s="1"/>
  <c r="I428" i="23" s="1"/>
  <c r="D429" i="23" s="1"/>
  <c r="E429" i="23" s="1"/>
  <c r="F429" i="23" l="1"/>
  <c r="H429" i="23" s="1"/>
  <c r="I429" i="23" s="1"/>
  <c r="D430" i="23" s="1"/>
  <c r="E430" i="23" s="1"/>
  <c r="F430" i="23" l="1"/>
  <c r="H430" i="23" s="1"/>
  <c r="I430" i="23" s="1"/>
  <c r="D431" i="23" s="1"/>
  <c r="E431" i="23" s="1"/>
  <c r="F431" i="23" l="1"/>
  <c r="H431" i="23" s="1"/>
  <c r="I431" i="23" s="1"/>
  <c r="D432" i="23" s="1"/>
  <c r="E432" i="23" s="1"/>
  <c r="F432" i="23" l="1"/>
  <c r="H432" i="23" s="1"/>
  <c r="I432" i="23" s="1"/>
  <c r="D433" i="23" s="1"/>
  <c r="E433" i="23" s="1"/>
  <c r="F433" i="23" l="1"/>
  <c r="H433" i="23" s="1"/>
  <c r="I433" i="23" s="1"/>
  <c r="D434" i="23" s="1"/>
  <c r="E434" i="23" s="1"/>
  <c r="F434" i="23" l="1"/>
  <c r="H434" i="23" s="1"/>
  <c r="I434" i="23" s="1"/>
  <c r="D435" i="23" s="1"/>
  <c r="E435" i="23" s="1"/>
  <c r="F435" i="23" l="1"/>
  <c r="H435" i="23" s="1"/>
  <c r="I435" i="23" s="1"/>
  <c r="D436" i="23" s="1"/>
  <c r="E436" i="23" s="1"/>
  <c r="F436" i="23" l="1"/>
  <c r="H436" i="23" s="1"/>
  <c r="I436" i="23" s="1"/>
  <c r="D437" i="23" s="1"/>
  <c r="E437" i="23" s="1"/>
  <c r="F437" i="23" l="1"/>
  <c r="H437" i="23" s="1"/>
  <c r="I437" i="23" s="1"/>
  <c r="D438" i="23" s="1"/>
  <c r="E438" i="23" s="1"/>
  <c r="F438" i="23" l="1"/>
  <c r="H438" i="23" s="1"/>
  <c r="I438" i="23" s="1"/>
  <c r="D439" i="23" s="1"/>
  <c r="E439" i="23" s="1"/>
  <c r="F439" i="23" l="1"/>
  <c r="H439" i="23" s="1"/>
  <c r="I439" i="23" s="1"/>
  <c r="D440" i="23" s="1"/>
  <c r="E440" i="23" s="1"/>
  <c r="F440" i="23" l="1"/>
  <c r="H440" i="23" s="1"/>
  <c r="I440" i="23" s="1"/>
  <c r="D441" i="23" s="1"/>
  <c r="E441" i="23" s="1"/>
  <c r="F441" i="23" l="1"/>
  <c r="H441" i="23" s="1"/>
  <c r="I441" i="23" s="1"/>
  <c r="D442" i="23" s="1"/>
  <c r="E442" i="23" s="1"/>
  <c r="F442" i="23" l="1"/>
  <c r="H442" i="23" s="1"/>
  <c r="I442" i="23" s="1"/>
  <c r="D443" i="23" s="1"/>
  <c r="E443" i="23" s="1"/>
  <c r="F443" i="23" l="1"/>
  <c r="H443" i="23" s="1"/>
  <c r="I443" i="23" s="1"/>
  <c r="D444" i="23" s="1"/>
  <c r="E444" i="23" s="1"/>
  <c r="F444" i="23" l="1"/>
  <c r="H444" i="23" s="1"/>
  <c r="I444" i="23" s="1"/>
  <c r="D445" i="23" s="1"/>
  <c r="E445" i="23" s="1"/>
  <c r="F445" i="23" l="1"/>
  <c r="H445" i="23" s="1"/>
  <c r="I445" i="23" s="1"/>
  <c r="D446" i="23" s="1"/>
  <c r="E446" i="23" s="1"/>
  <c r="F446" i="23" l="1"/>
  <c r="H446" i="23" s="1"/>
  <c r="I446" i="23" s="1"/>
  <c r="D447" i="23" s="1"/>
  <c r="E447" i="23" s="1"/>
  <c r="F447" i="23" l="1"/>
  <c r="H447" i="23" s="1"/>
  <c r="I447" i="23" s="1"/>
  <c r="D448" i="23" s="1"/>
  <c r="E448" i="23" s="1"/>
  <c r="F448" i="23" l="1"/>
  <c r="H448" i="23" s="1"/>
  <c r="I448" i="23" s="1"/>
  <c r="D449" i="23" s="1"/>
  <c r="E449" i="23" s="1"/>
  <c r="F449" i="23" l="1"/>
  <c r="H449" i="23" s="1"/>
  <c r="I449" i="23" s="1"/>
  <c r="D450" i="23" s="1"/>
  <c r="E450" i="23" s="1"/>
  <c r="F450" i="23" l="1"/>
  <c r="H450" i="23" s="1"/>
  <c r="I450" i="23" s="1"/>
  <c r="D451" i="23" s="1"/>
  <c r="E451" i="23" s="1"/>
  <c r="F451" i="23" l="1"/>
  <c r="H451" i="23" s="1"/>
  <c r="I451" i="23" s="1"/>
  <c r="D452" i="23" s="1"/>
  <c r="E452" i="23" s="1"/>
  <c r="F452" i="23" l="1"/>
  <c r="H452" i="23" s="1"/>
  <c r="I452" i="23" s="1"/>
  <c r="D453" i="23" s="1"/>
  <c r="E453" i="23" s="1"/>
  <c r="F453" i="23" l="1"/>
  <c r="H453" i="23" s="1"/>
  <c r="I453" i="23" s="1"/>
  <c r="D454" i="23" s="1"/>
  <c r="E454" i="23" s="1"/>
  <c r="F454" i="23" l="1"/>
  <c r="H454" i="23" s="1"/>
  <c r="I454" i="23" s="1"/>
  <c r="D455" i="23" s="1"/>
  <c r="E455" i="23" s="1"/>
  <c r="F455" i="23" l="1"/>
  <c r="H455" i="23" s="1"/>
  <c r="I455" i="23" s="1"/>
  <c r="D456" i="23" s="1"/>
  <c r="E456" i="23" s="1"/>
  <c r="F456" i="23" l="1"/>
  <c r="H456" i="23" s="1"/>
  <c r="I456" i="23" s="1"/>
  <c r="D457" i="23" s="1"/>
  <c r="E457" i="23" s="1"/>
  <c r="F457" i="23" l="1"/>
  <c r="H457" i="23" s="1"/>
  <c r="I457" i="23" s="1"/>
  <c r="D458" i="23" s="1"/>
  <c r="E458" i="23" s="1"/>
  <c r="F458" i="23" l="1"/>
  <c r="H458" i="23" s="1"/>
  <c r="I458" i="23" s="1"/>
  <c r="D459" i="23" s="1"/>
  <c r="E459" i="23" s="1"/>
  <c r="F459" i="23" l="1"/>
  <c r="H459" i="23" s="1"/>
  <c r="I459" i="23" s="1"/>
  <c r="D460" i="23" s="1"/>
  <c r="E460" i="23" s="1"/>
  <c r="F460" i="23" l="1"/>
  <c r="H460" i="23" s="1"/>
  <c r="I460" i="23" s="1"/>
  <c r="D461" i="23" s="1"/>
  <c r="E461" i="23" s="1"/>
  <c r="F461" i="23" l="1"/>
  <c r="H461" i="23" s="1"/>
  <c r="I461" i="23" s="1"/>
  <c r="D462" i="23" s="1"/>
  <c r="E462" i="23" s="1"/>
  <c r="F462" i="23" l="1"/>
  <c r="H462" i="23" s="1"/>
  <c r="I462" i="23" s="1"/>
  <c r="D463" i="23" s="1"/>
  <c r="E463" i="23" s="1"/>
  <c r="F463" i="23" l="1"/>
  <c r="H463" i="23" s="1"/>
  <c r="I463" i="23" s="1"/>
  <c r="D464" i="23" s="1"/>
  <c r="E464" i="23" s="1"/>
  <c r="F464" i="23" l="1"/>
  <c r="H464" i="23" s="1"/>
  <c r="I464" i="23" s="1"/>
  <c r="D465" i="23" s="1"/>
  <c r="E465" i="23" s="1"/>
  <c r="F465" i="23" l="1"/>
  <c r="H465" i="23" s="1"/>
  <c r="I465" i="23" s="1"/>
  <c r="D466" i="23" s="1"/>
  <c r="E466" i="23" s="1"/>
  <c r="F466" i="23" l="1"/>
  <c r="H466" i="23" s="1"/>
  <c r="I466" i="23" s="1"/>
  <c r="D467" i="23" s="1"/>
  <c r="E467" i="23" s="1"/>
  <c r="F467" i="23" l="1"/>
  <c r="H467" i="23" s="1"/>
  <c r="I467" i="23" s="1"/>
  <c r="D468" i="23" s="1"/>
  <c r="E468" i="23" s="1"/>
  <c r="F468" i="23" l="1"/>
  <c r="H468" i="23" s="1"/>
  <c r="I468" i="23" s="1"/>
  <c r="D469" i="23" s="1"/>
  <c r="E469" i="23" s="1"/>
  <c r="F469" i="23" l="1"/>
  <c r="H469" i="23" s="1"/>
  <c r="I469" i="23" s="1"/>
  <c r="D470" i="23" s="1"/>
  <c r="E470" i="23" s="1"/>
  <c r="F470" i="23" l="1"/>
  <c r="H470" i="23" s="1"/>
  <c r="I470" i="23" s="1"/>
  <c r="D471" i="23" s="1"/>
  <c r="E471" i="23" s="1"/>
  <c r="F471" i="23" l="1"/>
  <c r="H471" i="23" s="1"/>
  <c r="I471" i="23" s="1"/>
  <c r="D472" i="23" s="1"/>
  <c r="E472" i="23" s="1"/>
  <c r="F472" i="23" l="1"/>
  <c r="H472" i="23" s="1"/>
  <c r="I472" i="23" s="1"/>
  <c r="D473" i="23" s="1"/>
  <c r="E473" i="23" s="1"/>
  <c r="F473" i="23" l="1"/>
  <c r="H473" i="23" s="1"/>
  <c r="I473" i="23" s="1"/>
  <c r="D474" i="23" s="1"/>
  <c r="E474" i="23" s="1"/>
  <c r="F474" i="23" l="1"/>
  <c r="H474" i="23" s="1"/>
  <c r="I474" i="23" s="1"/>
  <c r="D475" i="23" s="1"/>
  <c r="E475" i="23" s="1"/>
  <c r="F475" i="23" l="1"/>
  <c r="H475" i="23" s="1"/>
  <c r="I475" i="23" s="1"/>
  <c r="D476" i="23" s="1"/>
  <c r="E476" i="23" s="1"/>
  <c r="F476" i="23" l="1"/>
  <c r="H476" i="23" s="1"/>
  <c r="I476" i="23" s="1"/>
  <c r="D477" i="23" s="1"/>
  <c r="E477" i="23" s="1"/>
  <c r="F477" i="23" l="1"/>
  <c r="H477" i="23" s="1"/>
  <c r="I477" i="23" s="1"/>
  <c r="D478" i="23" s="1"/>
  <c r="E478" i="23" s="1"/>
  <c r="F478" i="23" l="1"/>
  <c r="H478" i="23" s="1"/>
  <c r="I478" i="23" s="1"/>
  <c r="D479" i="23" s="1"/>
  <c r="E479" i="23" s="1"/>
  <c r="F479" i="23" l="1"/>
  <c r="H479" i="23" s="1"/>
  <c r="I479" i="23" s="1"/>
  <c r="D480" i="23" s="1"/>
  <c r="E480" i="23" s="1"/>
  <c r="F480" i="23" l="1"/>
  <c r="H480" i="23" s="1"/>
  <c r="I480" i="23" s="1"/>
  <c r="D481" i="23" s="1"/>
  <c r="E481" i="23" s="1"/>
  <c r="F481" i="23" l="1"/>
  <c r="H481" i="23" s="1"/>
  <c r="I481" i="23" s="1"/>
  <c r="D482" i="23" s="1"/>
  <c r="E482" i="23" s="1"/>
  <c r="F482" i="23" l="1"/>
  <c r="H482" i="23" s="1"/>
  <c r="I482" i="23" s="1"/>
  <c r="D483" i="23" s="1"/>
  <c r="E483" i="23" s="1"/>
  <c r="F483" i="23" l="1"/>
  <c r="H483" i="23" s="1"/>
  <c r="I483" i="23" s="1"/>
  <c r="D484" i="23" s="1"/>
  <c r="E484" i="23" s="1"/>
  <c r="F484" i="23" l="1"/>
  <c r="H484" i="23" s="1"/>
  <c r="I484" i="23" s="1"/>
  <c r="D485" i="23" s="1"/>
  <c r="E485" i="23" s="1"/>
  <c r="F485" i="23" l="1"/>
  <c r="H485" i="23" s="1"/>
  <c r="I485" i="23" s="1"/>
  <c r="D486" i="23" s="1"/>
  <c r="E486" i="23" s="1"/>
  <c r="F486" i="23" l="1"/>
  <c r="H486" i="23" s="1"/>
  <c r="I486" i="23" s="1"/>
  <c r="D487" i="23" s="1"/>
  <c r="E487" i="23" s="1"/>
  <c r="F487" i="23" l="1"/>
  <c r="H487" i="23" s="1"/>
  <c r="I487" i="23" s="1"/>
  <c r="D488" i="23" s="1"/>
  <c r="E488" i="23" s="1"/>
  <c r="F488" i="23" l="1"/>
  <c r="H488" i="23" s="1"/>
  <c r="I488" i="23" s="1"/>
  <c r="D489" i="23" s="1"/>
  <c r="E489" i="23" s="1"/>
  <c r="F489" i="23" l="1"/>
  <c r="H489" i="23" s="1"/>
  <c r="I489" i="23" s="1"/>
  <c r="D490" i="23" s="1"/>
  <c r="E490" i="23" s="1"/>
  <c r="F490" i="23" l="1"/>
  <c r="H490" i="23" s="1"/>
  <c r="I490" i="23" s="1"/>
  <c r="D491" i="23" s="1"/>
  <c r="E491" i="23" s="1"/>
  <c r="F491" i="23" l="1"/>
  <c r="H491" i="23" s="1"/>
  <c r="I491" i="23" s="1"/>
  <c r="D492" i="23" s="1"/>
  <c r="E492" i="23" s="1"/>
  <c r="F492" i="23" l="1"/>
  <c r="H492" i="23" s="1"/>
  <c r="I492" i="23" s="1"/>
  <c r="D493" i="23" s="1"/>
  <c r="E493" i="23" s="1"/>
  <c r="F493" i="23" l="1"/>
  <c r="H493" i="23" s="1"/>
  <c r="I493" i="23" s="1"/>
  <c r="D494" i="23" s="1"/>
  <c r="E494" i="23" s="1"/>
  <c r="F494" i="23" l="1"/>
  <c r="H494" i="23" s="1"/>
  <c r="I494" i="23" s="1"/>
  <c r="D495" i="23" s="1"/>
  <c r="E495" i="23" s="1"/>
  <c r="F495" i="23" l="1"/>
  <c r="H495" i="23" s="1"/>
  <c r="I495" i="23" s="1"/>
  <c r="D496" i="23" s="1"/>
  <c r="E496" i="23" s="1"/>
  <c r="F496" i="23" l="1"/>
  <c r="H496" i="23" s="1"/>
  <c r="I496" i="23" s="1"/>
  <c r="D497" i="23" s="1"/>
  <c r="E497" i="23" s="1"/>
  <c r="F497" i="23" l="1"/>
  <c r="H497" i="23" s="1"/>
  <c r="I497" i="23" s="1"/>
  <c r="D498" i="23" s="1"/>
  <c r="E498" i="23" s="1"/>
  <c r="F498" i="23" l="1"/>
  <c r="H498" i="23" s="1"/>
  <c r="I498" i="23" s="1"/>
  <c r="D499" i="23" s="1"/>
  <c r="E499" i="23" s="1"/>
  <c r="F499" i="23" l="1"/>
  <c r="H499" i="23" s="1"/>
  <c r="I499" i="23" s="1"/>
  <c r="D500" i="23" s="1"/>
  <c r="E500" i="23" s="1"/>
  <c r="F500" i="23" l="1"/>
  <c r="H500" i="23" s="1"/>
  <c r="I500" i="23" s="1"/>
  <c r="D501" i="23" s="1"/>
  <c r="E501" i="23" s="1"/>
  <c r="F501" i="23" l="1"/>
  <c r="H501" i="23" s="1"/>
  <c r="I501" i="23" s="1"/>
  <c r="D502" i="23" s="1"/>
  <c r="E502" i="23" s="1"/>
  <c r="F502" i="23" l="1"/>
  <c r="H502" i="23" s="1"/>
  <c r="I502" i="23" s="1"/>
  <c r="D503" i="23" s="1"/>
  <c r="E503" i="23" s="1"/>
  <c r="F503" i="23" l="1"/>
  <c r="H503" i="23" s="1"/>
  <c r="I503" i="23" s="1"/>
  <c r="D504" i="23" s="1"/>
  <c r="E504" i="23" s="1"/>
  <c r="F504" i="23" l="1"/>
  <c r="H504" i="23" s="1"/>
  <c r="I504" i="23" s="1"/>
  <c r="D505" i="23" s="1"/>
  <c r="E505" i="23" s="1"/>
  <c r="F505" i="23" l="1"/>
  <c r="H505" i="23" s="1"/>
  <c r="I505" i="23" s="1"/>
  <c r="D506" i="23" s="1"/>
  <c r="E506" i="23" s="1"/>
  <c r="F506" i="23" l="1"/>
  <c r="H506" i="23" s="1"/>
  <c r="I506" i="23" s="1"/>
  <c r="D507" i="23" s="1"/>
  <c r="E507" i="23" s="1"/>
  <c r="F507" i="23" l="1"/>
  <c r="H507" i="23" s="1"/>
  <c r="I507" i="23" s="1"/>
  <c r="D508" i="23" s="1"/>
  <c r="E508" i="23" s="1"/>
  <c r="F508" i="23" l="1"/>
  <c r="H508" i="23" s="1"/>
  <c r="I508" i="23" s="1"/>
  <c r="D509" i="23" s="1"/>
  <c r="E509" i="23" s="1"/>
  <c r="F509" i="23" l="1"/>
  <c r="H509" i="23" s="1"/>
  <c r="I509" i="23" s="1"/>
  <c r="D510" i="23" s="1"/>
  <c r="E510" i="23" s="1"/>
  <c r="F510" i="23" l="1"/>
  <c r="H510" i="23" s="1"/>
  <c r="I510" i="23" s="1"/>
  <c r="D511" i="23" s="1"/>
  <c r="E511" i="23" s="1"/>
  <c r="F511" i="23" l="1"/>
  <c r="H511" i="23" s="1"/>
  <c r="I511" i="23" s="1"/>
  <c r="D512" i="23" s="1"/>
  <c r="E512" i="23" s="1"/>
  <c r="F512" i="23" l="1"/>
  <c r="H512" i="23" s="1"/>
  <c r="I512" i="23" s="1"/>
  <c r="D513" i="23" s="1"/>
  <c r="E513" i="23" s="1"/>
  <c r="F513" i="23" l="1"/>
  <c r="H513" i="23" s="1"/>
  <c r="I513" i="23" s="1"/>
  <c r="D514" i="23" s="1"/>
  <c r="E514" i="23" s="1"/>
  <c r="F514" i="23" l="1"/>
  <c r="H514" i="23" s="1"/>
  <c r="I514" i="23" s="1"/>
  <c r="D515" i="23" s="1"/>
  <c r="E515" i="23" s="1"/>
  <c r="F515" i="23" l="1"/>
  <c r="H515" i="23" s="1"/>
  <c r="I515" i="23" s="1"/>
  <c r="D516" i="23" s="1"/>
  <c r="E516" i="23" s="1"/>
  <c r="F516" i="23" l="1"/>
  <c r="H516" i="23" s="1"/>
  <c r="I516" i="23" s="1"/>
  <c r="D517" i="23" s="1"/>
  <c r="E517" i="23" s="1"/>
  <c r="F517" i="23" l="1"/>
  <c r="H517" i="23" s="1"/>
  <c r="I517" i="23" s="1"/>
  <c r="D518" i="23" s="1"/>
  <c r="E518" i="23" s="1"/>
  <c r="F518" i="23" l="1"/>
  <c r="H518" i="23" s="1"/>
  <c r="I518" i="23" s="1"/>
  <c r="D519" i="23" s="1"/>
  <c r="E519" i="23" s="1"/>
  <c r="F519" i="23" l="1"/>
  <c r="H519" i="23" s="1"/>
  <c r="I519" i="23" s="1"/>
  <c r="D520" i="23" s="1"/>
  <c r="E520" i="23" s="1"/>
  <c r="F520" i="23" l="1"/>
  <c r="H520" i="23" s="1"/>
  <c r="I520" i="23" s="1"/>
  <c r="D521" i="23" s="1"/>
  <c r="E521" i="23" s="1"/>
  <c r="F521" i="23" l="1"/>
  <c r="H521" i="23" s="1"/>
  <c r="I521" i="23" s="1"/>
  <c r="D522" i="23" s="1"/>
  <c r="E522" i="23" s="1"/>
  <c r="F522" i="23" l="1"/>
  <c r="H522" i="23" s="1"/>
  <c r="I522" i="23" s="1"/>
  <c r="D523" i="23" s="1"/>
  <c r="E523" i="23" s="1"/>
  <c r="F523" i="23" l="1"/>
  <c r="H523" i="23" s="1"/>
  <c r="I523" i="23" s="1"/>
  <c r="D524" i="23" s="1"/>
  <c r="E524" i="23" s="1"/>
  <c r="F524" i="23" l="1"/>
  <c r="H524" i="23" s="1"/>
  <c r="I524" i="23" s="1"/>
  <c r="D525" i="23" s="1"/>
  <c r="E525" i="23" s="1"/>
  <c r="F525" i="23" l="1"/>
  <c r="H525" i="23" s="1"/>
  <c r="I525" i="23" s="1"/>
  <c r="D526" i="23" s="1"/>
  <c r="E526" i="23" s="1"/>
  <c r="F526" i="23" l="1"/>
  <c r="H526" i="23" s="1"/>
  <c r="I526" i="23" s="1"/>
  <c r="D527" i="23" s="1"/>
  <c r="E527" i="23" s="1"/>
  <c r="F527" i="23" l="1"/>
  <c r="H527" i="23" s="1"/>
  <c r="I527" i="23" s="1"/>
  <c r="D528" i="23" s="1"/>
  <c r="E528" i="23" s="1"/>
  <c r="F528" i="23" l="1"/>
  <c r="H528" i="23" s="1"/>
  <c r="I528" i="23" s="1"/>
  <c r="D529" i="23" s="1"/>
  <c r="E529" i="23" s="1"/>
  <c r="F529" i="23" l="1"/>
  <c r="H529" i="23" s="1"/>
  <c r="I529" i="23" s="1"/>
  <c r="D530" i="23" s="1"/>
  <c r="E530" i="23" s="1"/>
  <c r="F530" i="23" l="1"/>
  <c r="H530" i="23" s="1"/>
  <c r="I530" i="23" s="1"/>
  <c r="D531" i="23" s="1"/>
  <c r="E531" i="23" s="1"/>
  <c r="F531" i="23" l="1"/>
  <c r="H531" i="23" s="1"/>
  <c r="I531" i="23" s="1"/>
  <c r="D532" i="23" s="1"/>
  <c r="E532" i="23" s="1"/>
  <c r="F532" i="23" l="1"/>
  <c r="H532" i="23" s="1"/>
  <c r="I532" i="23" s="1"/>
  <c r="D533" i="23" s="1"/>
  <c r="E533" i="23" s="1"/>
  <c r="F533" i="23" l="1"/>
  <c r="H533" i="23" s="1"/>
  <c r="I533" i="23" s="1"/>
  <c r="D534" i="23" s="1"/>
  <c r="E534" i="23" s="1"/>
  <c r="F534" i="23" l="1"/>
  <c r="H534" i="23" s="1"/>
  <c r="I534" i="23" s="1"/>
  <c r="D535" i="23" s="1"/>
  <c r="E535" i="23" s="1"/>
  <c r="F535" i="23" l="1"/>
  <c r="H535" i="23" s="1"/>
  <c r="I535" i="23" s="1"/>
  <c r="D536" i="23" s="1"/>
  <c r="E536" i="23" s="1"/>
  <c r="F536" i="23" l="1"/>
  <c r="H536" i="23" s="1"/>
  <c r="I536" i="23" s="1"/>
  <c r="D537" i="23" s="1"/>
  <c r="E537" i="23" s="1"/>
  <c r="F537" i="23" l="1"/>
  <c r="H537" i="23" s="1"/>
  <c r="I537" i="23" s="1"/>
  <c r="D538" i="23" s="1"/>
  <c r="E538" i="23" s="1"/>
  <c r="F538" i="23" l="1"/>
  <c r="H538" i="23" s="1"/>
  <c r="I538" i="23" s="1"/>
  <c r="D539" i="23" s="1"/>
  <c r="E539" i="23" s="1"/>
  <c r="F539" i="23" l="1"/>
  <c r="H539" i="23" s="1"/>
  <c r="I539" i="23" s="1"/>
  <c r="D540" i="23" s="1"/>
  <c r="E540" i="23" s="1"/>
  <c r="F540" i="23" l="1"/>
  <c r="H540" i="23" s="1"/>
  <c r="I540" i="23" s="1"/>
  <c r="D541" i="23" s="1"/>
  <c r="E541" i="23" s="1"/>
  <c r="F541" i="23" l="1"/>
  <c r="H541" i="23" s="1"/>
  <c r="I541" i="23" s="1"/>
  <c r="D542" i="23" s="1"/>
  <c r="E542" i="23" s="1"/>
  <c r="F542" i="23" l="1"/>
  <c r="H542" i="23" s="1"/>
  <c r="I542" i="23" s="1"/>
  <c r="D543" i="23" s="1"/>
  <c r="E543" i="23" s="1"/>
  <c r="F543" i="23" l="1"/>
  <c r="H543" i="23" s="1"/>
  <c r="I543" i="23" s="1"/>
  <c r="D544" i="23" s="1"/>
  <c r="E544" i="23" s="1"/>
  <c r="F544" i="23" l="1"/>
  <c r="H544" i="23" s="1"/>
  <c r="I544" i="23" s="1"/>
  <c r="D545" i="23" s="1"/>
  <c r="E545" i="23" s="1"/>
  <c r="F545" i="23" l="1"/>
  <c r="H545" i="23" s="1"/>
  <c r="I545" i="23" s="1"/>
  <c r="D546" i="23" s="1"/>
  <c r="E546" i="23" s="1"/>
  <c r="F546" i="23" l="1"/>
  <c r="H546" i="23" s="1"/>
  <c r="I546" i="23" s="1"/>
  <c r="D547" i="23" s="1"/>
  <c r="E547" i="23" s="1"/>
  <c r="F547" i="23" l="1"/>
  <c r="H547" i="23" s="1"/>
  <c r="I547" i="23" s="1"/>
  <c r="D548" i="23" s="1"/>
  <c r="E548" i="23" s="1"/>
  <c r="F548" i="23" l="1"/>
  <c r="H548" i="23" s="1"/>
  <c r="I548" i="23" s="1"/>
  <c r="D549" i="23" s="1"/>
  <c r="E549" i="23" s="1"/>
  <c r="F549" i="23" l="1"/>
  <c r="H549" i="23" s="1"/>
  <c r="I549" i="23" s="1"/>
  <c r="D550" i="23" s="1"/>
  <c r="E550" i="23" s="1"/>
  <c r="F550" i="23" l="1"/>
  <c r="H550" i="23" s="1"/>
  <c r="I550" i="23" s="1"/>
  <c r="D551" i="23" s="1"/>
  <c r="E551" i="23" s="1"/>
  <c r="F551" i="23" l="1"/>
  <c r="H551" i="23" s="1"/>
  <c r="I551" i="23" s="1"/>
  <c r="D552" i="23" s="1"/>
  <c r="E552" i="23" s="1"/>
  <c r="F552" i="23" l="1"/>
  <c r="H552" i="23" s="1"/>
  <c r="I552" i="23" s="1"/>
  <c r="D553" i="23" s="1"/>
  <c r="E553" i="23" s="1"/>
  <c r="F553" i="23" l="1"/>
  <c r="H553" i="23" s="1"/>
  <c r="I553" i="23" s="1"/>
  <c r="D554" i="23" s="1"/>
  <c r="E554" i="23" s="1"/>
  <c r="F554" i="23" l="1"/>
  <c r="H554" i="23" s="1"/>
  <c r="I554" i="23" s="1"/>
  <c r="D555" i="23" s="1"/>
  <c r="E555" i="23" s="1"/>
  <c r="F555" i="23" l="1"/>
  <c r="H555" i="23" s="1"/>
  <c r="I555" i="23" s="1"/>
  <c r="D556" i="23" s="1"/>
  <c r="E556" i="23" s="1"/>
  <c r="F556" i="23" l="1"/>
  <c r="H556" i="23" s="1"/>
  <c r="I556" i="23" s="1"/>
  <c r="D557" i="23" s="1"/>
  <c r="E557" i="23" s="1"/>
  <c r="F557" i="23" l="1"/>
  <c r="H557" i="23" s="1"/>
  <c r="I557" i="23" s="1"/>
  <c r="D558" i="23" s="1"/>
  <c r="E558" i="23" s="1"/>
  <c r="F558" i="23" l="1"/>
  <c r="H558" i="23" s="1"/>
  <c r="I558" i="23" s="1"/>
  <c r="D559" i="23" s="1"/>
  <c r="E559" i="23" s="1"/>
  <c r="F559" i="23" l="1"/>
  <c r="H559" i="23" s="1"/>
  <c r="I559" i="23" s="1"/>
  <c r="D560" i="23" s="1"/>
  <c r="E560" i="23" s="1"/>
  <c r="F560" i="23" l="1"/>
  <c r="H560" i="23" s="1"/>
  <c r="I560" i="23" s="1"/>
  <c r="D561" i="23" s="1"/>
  <c r="E561" i="23" s="1"/>
  <c r="F561" i="23" l="1"/>
  <c r="H561" i="23" s="1"/>
  <c r="I561" i="23" s="1"/>
  <c r="D562" i="23" s="1"/>
  <c r="E562" i="23" s="1"/>
  <c r="F562" i="23" l="1"/>
  <c r="H562" i="23" s="1"/>
  <c r="I562" i="23" s="1"/>
  <c r="D563" i="23" s="1"/>
  <c r="E563" i="23" s="1"/>
  <c r="F563" i="23" l="1"/>
  <c r="H563" i="23" s="1"/>
  <c r="I563" i="23" s="1"/>
  <c r="D564" i="23" s="1"/>
  <c r="E564" i="23" s="1"/>
  <c r="F564" i="23" l="1"/>
  <c r="H564" i="23" s="1"/>
  <c r="I564" i="23" s="1"/>
  <c r="D565" i="23" s="1"/>
  <c r="E565" i="23" s="1"/>
  <c r="F565" i="23" l="1"/>
  <c r="H565" i="23" s="1"/>
  <c r="I565" i="23" s="1"/>
  <c r="D566" i="23" s="1"/>
  <c r="E566" i="23" s="1"/>
  <c r="F566" i="23" l="1"/>
  <c r="H566" i="23" s="1"/>
  <c r="I566" i="23" s="1"/>
  <c r="D567" i="23" s="1"/>
  <c r="E567" i="23" s="1"/>
  <c r="F567" i="23" l="1"/>
  <c r="H567" i="23" s="1"/>
  <c r="I567" i="23" s="1"/>
  <c r="D568" i="23" s="1"/>
  <c r="E568" i="23" s="1"/>
  <c r="F568" i="23" l="1"/>
  <c r="H568" i="23" s="1"/>
  <c r="I568" i="23" s="1"/>
  <c r="D569" i="23" s="1"/>
  <c r="E569" i="23" s="1"/>
  <c r="F569" i="23" l="1"/>
  <c r="H569" i="23" s="1"/>
  <c r="I569" i="23" s="1"/>
  <c r="D570" i="23" s="1"/>
  <c r="E570" i="23" s="1"/>
  <c r="F570" i="23" l="1"/>
  <c r="H570" i="23" s="1"/>
  <c r="I570" i="23" s="1"/>
  <c r="D571" i="23" s="1"/>
  <c r="E571" i="23" s="1"/>
  <c r="F571" i="23" l="1"/>
  <c r="H571" i="23" s="1"/>
  <c r="I571" i="23" s="1"/>
  <c r="D572" i="23" s="1"/>
  <c r="E572" i="23" s="1"/>
  <c r="F572" i="23" l="1"/>
  <c r="H572" i="23" s="1"/>
  <c r="I572" i="23" s="1"/>
  <c r="D573" i="23" s="1"/>
  <c r="E573" i="23" s="1"/>
  <c r="F573" i="23" l="1"/>
  <c r="H573" i="23" s="1"/>
  <c r="I573" i="23" s="1"/>
  <c r="D574" i="23" s="1"/>
  <c r="E574" i="23" s="1"/>
  <c r="F574" i="23" l="1"/>
  <c r="H574" i="23" s="1"/>
  <c r="I574" i="23" s="1"/>
  <c r="D575" i="23" s="1"/>
  <c r="E575" i="23" s="1"/>
  <c r="F575" i="23" l="1"/>
  <c r="H575" i="23" s="1"/>
  <c r="I575" i="23" s="1"/>
  <c r="D576" i="23" s="1"/>
  <c r="E576" i="23" s="1"/>
  <c r="F576" i="23" l="1"/>
  <c r="H576" i="23" s="1"/>
  <c r="I576" i="23" s="1"/>
  <c r="D577" i="23" s="1"/>
  <c r="E577" i="23" s="1"/>
  <c r="F577" i="23" l="1"/>
  <c r="H577" i="23" s="1"/>
  <c r="I577" i="23" s="1"/>
  <c r="D578" i="23" s="1"/>
  <c r="E578" i="23" s="1"/>
  <c r="F578" i="23" l="1"/>
  <c r="H578" i="23" s="1"/>
  <c r="I578" i="23" s="1"/>
  <c r="D579" i="23" s="1"/>
  <c r="E579" i="23" s="1"/>
  <c r="F579" i="23" l="1"/>
  <c r="H579" i="23" s="1"/>
  <c r="I579" i="23" s="1"/>
  <c r="D580" i="23" s="1"/>
  <c r="E580" i="23" s="1"/>
  <c r="F580" i="23" l="1"/>
  <c r="H580" i="23" s="1"/>
  <c r="I580" i="23" s="1"/>
  <c r="D581" i="23" s="1"/>
  <c r="E581" i="23" s="1"/>
  <c r="F581" i="23" l="1"/>
  <c r="H581" i="23" s="1"/>
  <c r="I581" i="23" s="1"/>
  <c r="D582" i="23" s="1"/>
  <c r="E582" i="23" s="1"/>
  <c r="F582" i="23" l="1"/>
  <c r="H582" i="23" s="1"/>
  <c r="I582" i="23" s="1"/>
  <c r="D583" i="23" s="1"/>
  <c r="E583" i="23" s="1"/>
  <c r="F583" i="23" l="1"/>
  <c r="H583" i="23" s="1"/>
  <c r="I583" i="23" s="1"/>
  <c r="D584" i="23" s="1"/>
  <c r="E584" i="23" s="1"/>
  <c r="F584" i="23" l="1"/>
  <c r="H584" i="23" s="1"/>
  <c r="I584" i="23" s="1"/>
  <c r="D585" i="23" s="1"/>
  <c r="E585" i="23" s="1"/>
  <c r="F585" i="23" l="1"/>
  <c r="H585" i="23" s="1"/>
  <c r="I585" i="23" s="1"/>
  <c r="D586" i="23" s="1"/>
  <c r="E586" i="23" s="1"/>
  <c r="F586" i="23" l="1"/>
  <c r="H586" i="23" s="1"/>
  <c r="I586" i="23" s="1"/>
  <c r="D587" i="23" s="1"/>
  <c r="E587" i="23" s="1"/>
  <c r="F587" i="23" l="1"/>
  <c r="H587" i="23" s="1"/>
  <c r="I587" i="23" s="1"/>
  <c r="D588" i="23" s="1"/>
  <c r="E588" i="23" s="1"/>
  <c r="F588" i="23" l="1"/>
  <c r="H588" i="23" s="1"/>
  <c r="I588" i="23" s="1"/>
  <c r="D589" i="23" s="1"/>
  <c r="E589" i="23" s="1"/>
  <c r="F589" i="23" l="1"/>
  <c r="H589" i="23" s="1"/>
  <c r="I589" i="23" s="1"/>
  <c r="D590" i="23" s="1"/>
  <c r="E590" i="23" s="1"/>
  <c r="F590" i="23" l="1"/>
  <c r="H590" i="23" s="1"/>
  <c r="I590" i="23" s="1"/>
  <c r="D591" i="23" s="1"/>
  <c r="E591" i="23" s="1"/>
  <c r="F591" i="23" l="1"/>
  <c r="H591" i="23" s="1"/>
  <c r="I591" i="23" s="1"/>
  <c r="D592" i="23" s="1"/>
  <c r="E592" i="23" s="1"/>
  <c r="F592" i="23" l="1"/>
  <c r="H592" i="23" s="1"/>
  <c r="I592" i="23" s="1"/>
  <c r="D593" i="23" s="1"/>
  <c r="E593" i="23" s="1"/>
  <c r="F593" i="23" l="1"/>
  <c r="H593" i="23" s="1"/>
  <c r="I593" i="23" s="1"/>
  <c r="D594" i="23" s="1"/>
  <c r="E594" i="23" s="1"/>
  <c r="F594" i="23" l="1"/>
  <c r="H594" i="23" s="1"/>
  <c r="I594" i="23" s="1"/>
  <c r="D595" i="23" s="1"/>
  <c r="E595" i="23" s="1"/>
  <c r="F595" i="23" l="1"/>
  <c r="H595" i="23" s="1"/>
  <c r="I595" i="23" s="1"/>
  <c r="D596" i="23" s="1"/>
  <c r="E596" i="23" s="1"/>
  <c r="F596" i="23" l="1"/>
  <c r="H596" i="23" s="1"/>
  <c r="I596" i="23" s="1"/>
  <c r="D597" i="23" s="1"/>
  <c r="E597" i="23" s="1"/>
  <c r="F597" i="23" l="1"/>
  <c r="H597" i="23" s="1"/>
  <c r="I597" i="23" s="1"/>
  <c r="D598" i="23" s="1"/>
  <c r="E598" i="23" s="1"/>
  <c r="F598" i="23" l="1"/>
  <c r="H598" i="23" s="1"/>
  <c r="I598" i="23" s="1"/>
  <c r="D599" i="23" s="1"/>
  <c r="E599" i="23" s="1"/>
  <c r="F599" i="23" l="1"/>
  <c r="H599" i="23" s="1"/>
  <c r="I599" i="23" s="1"/>
  <c r="D600" i="23" s="1"/>
  <c r="E600" i="23" s="1"/>
  <c r="F600" i="23" l="1"/>
  <c r="H600" i="23" s="1"/>
  <c r="I600" i="23" s="1"/>
  <c r="D601" i="23" s="1"/>
  <c r="E601" i="23" s="1"/>
  <c r="F601" i="23" l="1"/>
  <c r="H601" i="23" s="1"/>
  <c r="I601" i="23" s="1"/>
  <c r="D602" i="23" s="1"/>
  <c r="E602" i="23" s="1"/>
  <c r="F602" i="23" l="1"/>
  <c r="H602" i="23" s="1"/>
  <c r="I602" i="23" s="1"/>
  <c r="D603" i="23" s="1"/>
  <c r="E603" i="23" s="1"/>
  <c r="F603" i="23" l="1"/>
  <c r="H603" i="23" s="1"/>
  <c r="I603" i="23" s="1"/>
  <c r="D604" i="23" s="1"/>
  <c r="E604" i="23" s="1"/>
  <c r="F604" i="23" l="1"/>
  <c r="H604" i="23" s="1"/>
  <c r="I604" i="23" s="1"/>
  <c r="D605" i="23" s="1"/>
  <c r="E605" i="23" s="1"/>
  <c r="F605" i="23" l="1"/>
  <c r="H605" i="23" s="1"/>
  <c r="I605" i="23" s="1"/>
  <c r="D606" i="23" s="1"/>
  <c r="E606" i="23" s="1"/>
  <c r="F606" i="23" l="1"/>
  <c r="H606" i="23" s="1"/>
  <c r="I606" i="23" s="1"/>
  <c r="D607" i="23" s="1"/>
  <c r="E607" i="23" s="1"/>
  <c r="F607" i="23" l="1"/>
  <c r="H607" i="23" s="1"/>
  <c r="I607" i="23" s="1"/>
  <c r="D608" i="23" s="1"/>
  <c r="E608" i="23" s="1"/>
  <c r="F608" i="23" l="1"/>
  <c r="H608" i="23" s="1"/>
  <c r="I608" i="23" s="1"/>
  <c r="D609" i="23" s="1"/>
  <c r="E609" i="23" s="1"/>
  <c r="F609" i="23" l="1"/>
  <c r="H609" i="23" s="1"/>
  <c r="I609" i="23" s="1"/>
  <c r="D610" i="23" s="1"/>
  <c r="E610" i="23" s="1"/>
  <c r="F610" i="23" l="1"/>
  <c r="H610" i="23" s="1"/>
  <c r="I610" i="23" s="1"/>
  <c r="D611" i="23" s="1"/>
  <c r="E611" i="23" s="1"/>
  <c r="F611" i="23" l="1"/>
  <c r="H611" i="23" s="1"/>
  <c r="I611" i="23" s="1"/>
  <c r="D612" i="23" s="1"/>
  <c r="E612" i="23" s="1"/>
  <c r="F612" i="23" l="1"/>
  <c r="H612" i="23" s="1"/>
  <c r="I612" i="23" s="1"/>
  <c r="D613" i="23" s="1"/>
  <c r="E613" i="23" s="1"/>
  <c r="F613" i="23" l="1"/>
  <c r="H613" i="23" s="1"/>
  <c r="I613" i="23" s="1"/>
  <c r="D614" i="23" s="1"/>
  <c r="E614" i="23" s="1"/>
  <c r="F614" i="23" l="1"/>
  <c r="H614" i="23" s="1"/>
  <c r="I614" i="23" s="1"/>
  <c r="D615" i="23" s="1"/>
  <c r="E615" i="23" s="1"/>
  <c r="F615" i="23" l="1"/>
  <c r="H615" i="23" s="1"/>
  <c r="I615" i="23" s="1"/>
  <c r="D616" i="23" s="1"/>
  <c r="E616" i="23" s="1"/>
  <c r="F616" i="23" l="1"/>
  <c r="H616" i="23" s="1"/>
  <c r="I616" i="23" s="1"/>
  <c r="D617" i="23" s="1"/>
  <c r="E617" i="23" s="1"/>
  <c r="F617" i="23" l="1"/>
  <c r="H617" i="23" s="1"/>
  <c r="I617" i="23" s="1"/>
  <c r="D618" i="23" s="1"/>
  <c r="E618" i="23" s="1"/>
  <c r="F618" i="23" l="1"/>
  <c r="H618" i="23" s="1"/>
  <c r="I618" i="23" s="1"/>
  <c r="D619" i="23" s="1"/>
  <c r="E619" i="23" s="1"/>
  <c r="F619" i="23" l="1"/>
  <c r="H619" i="23" s="1"/>
  <c r="I619" i="23" s="1"/>
  <c r="D620" i="23" s="1"/>
  <c r="E620" i="23" s="1"/>
  <c r="F620" i="23" l="1"/>
  <c r="H620" i="23" s="1"/>
  <c r="I620" i="23" s="1"/>
  <c r="D621" i="23" s="1"/>
  <c r="E621" i="23" s="1"/>
  <c r="F621" i="23" l="1"/>
  <c r="H621" i="23" s="1"/>
  <c r="I621" i="23" s="1"/>
  <c r="D622" i="23" s="1"/>
  <c r="E622" i="23" s="1"/>
  <c r="F622" i="23" l="1"/>
  <c r="H622" i="23" s="1"/>
  <c r="I622" i="23" s="1"/>
  <c r="D623" i="23" s="1"/>
  <c r="E623" i="23" s="1"/>
  <c r="F623" i="23" l="1"/>
  <c r="H623" i="23" s="1"/>
  <c r="I623" i="23" s="1"/>
  <c r="D624" i="23" s="1"/>
  <c r="E624" i="23" s="1"/>
  <c r="F624" i="23" l="1"/>
  <c r="H624" i="23" s="1"/>
  <c r="I624" i="23" s="1"/>
  <c r="D625" i="23" s="1"/>
  <c r="E625" i="23" s="1"/>
  <c r="F625" i="23" l="1"/>
  <c r="H625" i="23" s="1"/>
  <c r="I625" i="23" s="1"/>
  <c r="D626" i="23" s="1"/>
  <c r="E626" i="23" s="1"/>
  <c r="F626" i="23" l="1"/>
  <c r="H626" i="23" s="1"/>
  <c r="I626" i="23" s="1"/>
  <c r="D627" i="23" s="1"/>
  <c r="E627" i="23" s="1"/>
  <c r="F627" i="23" l="1"/>
  <c r="H627" i="23" s="1"/>
  <c r="I627" i="23" s="1"/>
  <c r="D628" i="23" s="1"/>
  <c r="E628" i="23" s="1"/>
  <c r="F628" i="23" l="1"/>
  <c r="H628" i="23" s="1"/>
  <c r="I628" i="23" s="1"/>
  <c r="D629" i="23" s="1"/>
  <c r="E629" i="23" s="1"/>
  <c r="F629" i="23" l="1"/>
  <c r="H629" i="23" s="1"/>
  <c r="I629" i="23" s="1"/>
  <c r="D630" i="23" s="1"/>
  <c r="E630" i="23" s="1"/>
  <c r="F630" i="23" l="1"/>
  <c r="H630" i="23" s="1"/>
  <c r="I630" i="23" s="1"/>
  <c r="D631" i="23" s="1"/>
  <c r="E631" i="23" s="1"/>
  <c r="F631" i="23" l="1"/>
  <c r="H631" i="23" s="1"/>
  <c r="I631" i="23" s="1"/>
  <c r="D632" i="23" s="1"/>
  <c r="E632" i="23" s="1"/>
  <c r="F632" i="23" l="1"/>
  <c r="H632" i="23" s="1"/>
  <c r="I632" i="23" s="1"/>
  <c r="D633" i="23" s="1"/>
  <c r="E633" i="23" s="1"/>
  <c r="F633" i="23" l="1"/>
  <c r="H633" i="23" s="1"/>
  <c r="I633" i="23" s="1"/>
  <c r="D634" i="23" s="1"/>
  <c r="E634" i="23" s="1"/>
  <c r="F634" i="23" l="1"/>
  <c r="H634" i="23" s="1"/>
  <c r="I634" i="23" s="1"/>
  <c r="D635" i="23" s="1"/>
  <c r="E635" i="23" s="1"/>
  <c r="F635" i="23" l="1"/>
  <c r="H635" i="23" s="1"/>
  <c r="I635" i="23" s="1"/>
  <c r="D636" i="23" s="1"/>
  <c r="E636" i="23" s="1"/>
  <c r="F636" i="23" l="1"/>
  <c r="H636" i="23" s="1"/>
  <c r="I636" i="23" s="1"/>
  <c r="D637" i="23" s="1"/>
  <c r="E637" i="23" s="1"/>
  <c r="F637" i="23" l="1"/>
  <c r="H637" i="23" s="1"/>
  <c r="I637" i="23" s="1"/>
  <c r="D638" i="23" s="1"/>
  <c r="E638" i="23" s="1"/>
  <c r="F638" i="23" l="1"/>
  <c r="H638" i="23" s="1"/>
  <c r="I638" i="23" s="1"/>
  <c r="D639" i="23" s="1"/>
  <c r="E639" i="23" s="1"/>
  <c r="F639" i="23" l="1"/>
  <c r="H639" i="23" s="1"/>
  <c r="I639" i="23" s="1"/>
  <c r="D640" i="23" s="1"/>
  <c r="E640" i="23" s="1"/>
  <c r="F640" i="23" l="1"/>
  <c r="H640" i="23" s="1"/>
  <c r="I640" i="23" s="1"/>
  <c r="D641" i="23" s="1"/>
  <c r="E641" i="23" s="1"/>
  <c r="F641" i="23" l="1"/>
  <c r="H641" i="23" s="1"/>
  <c r="I641" i="23" s="1"/>
  <c r="D642" i="23" s="1"/>
  <c r="E642" i="23" s="1"/>
  <c r="F642" i="23" l="1"/>
  <c r="H642" i="23" s="1"/>
  <c r="I642" i="23" s="1"/>
  <c r="D643" i="23" s="1"/>
  <c r="E643" i="23" s="1"/>
  <c r="F643" i="23" l="1"/>
  <c r="H643" i="23" s="1"/>
  <c r="I643" i="23" s="1"/>
  <c r="D644" i="23" s="1"/>
  <c r="E644" i="23" s="1"/>
  <c r="F644" i="23" l="1"/>
  <c r="H644" i="23" s="1"/>
  <c r="I644" i="23" s="1"/>
  <c r="D645" i="23" s="1"/>
  <c r="E645" i="23" s="1"/>
  <c r="F645" i="23" l="1"/>
  <c r="H645" i="23" s="1"/>
  <c r="I645" i="23" s="1"/>
  <c r="D646" i="23" s="1"/>
  <c r="E646" i="23" s="1"/>
  <c r="F646" i="23" l="1"/>
  <c r="H646" i="23" s="1"/>
  <c r="I646" i="23" s="1"/>
  <c r="D647" i="23" s="1"/>
  <c r="E647" i="23" s="1"/>
  <c r="F647" i="23" l="1"/>
  <c r="H647" i="23" s="1"/>
  <c r="I647" i="23" s="1"/>
  <c r="D648" i="23" s="1"/>
  <c r="E648" i="23" s="1"/>
  <c r="F648" i="23" l="1"/>
  <c r="H648" i="23" s="1"/>
  <c r="I648" i="23" s="1"/>
  <c r="D649" i="23" s="1"/>
  <c r="E649" i="23" s="1"/>
  <c r="F649" i="23" l="1"/>
  <c r="H649" i="23" s="1"/>
  <c r="I649" i="23" s="1"/>
  <c r="D650" i="23" s="1"/>
  <c r="E650" i="23" s="1"/>
  <c r="F650" i="23" l="1"/>
  <c r="H650" i="23" s="1"/>
  <c r="I650" i="23" s="1"/>
  <c r="D651" i="23" s="1"/>
  <c r="E651" i="23" s="1"/>
  <c r="F651" i="23" l="1"/>
  <c r="H651" i="23" s="1"/>
  <c r="I651" i="23" s="1"/>
  <c r="D652" i="23" s="1"/>
  <c r="E652" i="23" s="1"/>
  <c r="F652" i="23" l="1"/>
  <c r="H652" i="23" s="1"/>
  <c r="I652" i="23" s="1"/>
  <c r="D653" i="23" s="1"/>
  <c r="E653" i="23" s="1"/>
  <c r="F653" i="23" l="1"/>
  <c r="H653" i="23" s="1"/>
  <c r="I653" i="23" s="1"/>
  <c r="D654" i="23" s="1"/>
  <c r="E654" i="23" s="1"/>
  <c r="F654" i="23" l="1"/>
  <c r="H654" i="23" s="1"/>
  <c r="I654" i="23" s="1"/>
  <c r="D655" i="23" s="1"/>
  <c r="E655" i="23" s="1"/>
  <c r="F655" i="23" l="1"/>
  <c r="H655" i="23" s="1"/>
  <c r="I655" i="23" s="1"/>
  <c r="D656" i="23" s="1"/>
  <c r="E656" i="23" s="1"/>
  <c r="F656" i="23" l="1"/>
  <c r="H656" i="23" s="1"/>
  <c r="I656" i="23" s="1"/>
  <c r="D657" i="23" s="1"/>
  <c r="E657" i="23" s="1"/>
  <c r="F657" i="23" l="1"/>
  <c r="H657" i="23" s="1"/>
  <c r="I657" i="23" s="1"/>
  <c r="D658" i="23" s="1"/>
  <c r="E658" i="23" s="1"/>
  <c r="F658" i="23" l="1"/>
  <c r="H658" i="23" s="1"/>
  <c r="I658" i="23" s="1"/>
  <c r="D659" i="23" s="1"/>
  <c r="E659" i="23" s="1"/>
  <c r="F659" i="23" l="1"/>
  <c r="H659" i="23" s="1"/>
  <c r="I659" i="23" s="1"/>
  <c r="D660" i="23" s="1"/>
  <c r="E660" i="23" s="1"/>
  <c r="F660" i="23" l="1"/>
  <c r="H660" i="23" s="1"/>
  <c r="I660" i="23" s="1"/>
  <c r="D661" i="23" s="1"/>
  <c r="E661" i="23" s="1"/>
  <c r="F661" i="23" l="1"/>
  <c r="H661" i="23" s="1"/>
  <c r="I661" i="23" s="1"/>
  <c r="D662" i="23" s="1"/>
  <c r="E662" i="23" s="1"/>
  <c r="F662" i="23" l="1"/>
  <c r="H662" i="23" s="1"/>
  <c r="I662" i="23" s="1"/>
  <c r="D663" i="23" s="1"/>
  <c r="E663" i="23" s="1"/>
  <c r="F663" i="23" l="1"/>
  <c r="H663" i="23" s="1"/>
  <c r="I663" i="23" s="1"/>
  <c r="D664" i="23" s="1"/>
  <c r="E664" i="23" s="1"/>
  <c r="F664" i="23" l="1"/>
  <c r="H664" i="23" s="1"/>
  <c r="I664" i="23" s="1"/>
  <c r="D665" i="23" s="1"/>
  <c r="E665" i="23" s="1"/>
  <c r="F665" i="23" l="1"/>
  <c r="H665" i="23" s="1"/>
  <c r="I665" i="23" s="1"/>
  <c r="D666" i="23" s="1"/>
  <c r="E666" i="23" s="1"/>
  <c r="F666" i="23" l="1"/>
  <c r="H666" i="23" s="1"/>
  <c r="I666" i="23" s="1"/>
  <c r="D667" i="23" s="1"/>
  <c r="E667" i="23" s="1"/>
  <c r="F667" i="23" l="1"/>
  <c r="H667" i="23" s="1"/>
  <c r="I667" i="23" s="1"/>
  <c r="D668" i="23" s="1"/>
  <c r="E668" i="23" s="1"/>
  <c r="F668" i="23" l="1"/>
  <c r="H668" i="23" s="1"/>
  <c r="I668" i="23" s="1"/>
  <c r="D669" i="23" s="1"/>
  <c r="E669" i="23" s="1"/>
  <c r="F669" i="23" l="1"/>
  <c r="H669" i="23" s="1"/>
  <c r="I669" i="23" s="1"/>
  <c r="D670" i="23" s="1"/>
  <c r="E670" i="23" s="1"/>
  <c r="F670" i="23" l="1"/>
  <c r="H670" i="23" s="1"/>
  <c r="I670" i="23" s="1"/>
  <c r="D671" i="23" s="1"/>
  <c r="E671" i="23" s="1"/>
  <c r="F671" i="23" l="1"/>
  <c r="H671" i="23" s="1"/>
  <c r="I671" i="23" s="1"/>
  <c r="D672" i="23" s="1"/>
  <c r="E672" i="23" s="1"/>
  <c r="F672" i="23" l="1"/>
  <c r="H672" i="23" s="1"/>
  <c r="I672" i="23" s="1"/>
  <c r="D673" i="23" s="1"/>
  <c r="E673" i="23" s="1"/>
  <c r="F673" i="23" l="1"/>
  <c r="H673" i="23" s="1"/>
  <c r="I673" i="23" s="1"/>
  <c r="D674" i="23" s="1"/>
  <c r="E674" i="23" s="1"/>
  <c r="F674" i="23" l="1"/>
  <c r="H674" i="23" s="1"/>
  <c r="I674" i="23" s="1"/>
  <c r="D675" i="23" s="1"/>
  <c r="E675" i="23" s="1"/>
  <c r="F675" i="23" l="1"/>
  <c r="H675" i="23" s="1"/>
  <c r="I675" i="23" s="1"/>
  <c r="D676" i="23" s="1"/>
  <c r="E676" i="23" s="1"/>
  <c r="F676" i="23" l="1"/>
  <c r="H676" i="23" s="1"/>
  <c r="I676" i="23" s="1"/>
  <c r="D677" i="23" s="1"/>
  <c r="E677" i="23" s="1"/>
  <c r="F677" i="23" l="1"/>
  <c r="H677" i="23" s="1"/>
  <c r="I677" i="23" s="1"/>
  <c r="D678" i="23" s="1"/>
  <c r="E678" i="23" s="1"/>
  <c r="F678" i="23" l="1"/>
  <c r="H678" i="23" s="1"/>
  <c r="I678" i="23" s="1"/>
  <c r="D679" i="23" s="1"/>
  <c r="E679" i="23" s="1"/>
  <c r="F679" i="23" l="1"/>
  <c r="H679" i="23" s="1"/>
  <c r="I679" i="23" s="1"/>
  <c r="D680" i="23" s="1"/>
  <c r="E680" i="23" s="1"/>
  <c r="F680" i="23" l="1"/>
  <c r="H680" i="23" s="1"/>
  <c r="I680" i="23" s="1"/>
  <c r="D681" i="23" s="1"/>
  <c r="E681" i="23" s="1"/>
  <c r="F681" i="23" l="1"/>
  <c r="H681" i="23" s="1"/>
  <c r="I681" i="23" s="1"/>
  <c r="D682" i="23" s="1"/>
  <c r="E682" i="23" s="1"/>
  <c r="F682" i="23" l="1"/>
  <c r="H682" i="23" s="1"/>
  <c r="I682" i="23" s="1"/>
  <c r="D683" i="23" s="1"/>
  <c r="E683" i="23" s="1"/>
  <c r="F683" i="23" l="1"/>
  <c r="H683" i="23" s="1"/>
  <c r="I683" i="23" s="1"/>
  <c r="D684" i="23" s="1"/>
  <c r="E684" i="23" s="1"/>
  <c r="F684" i="23" l="1"/>
  <c r="H684" i="23" s="1"/>
  <c r="I684" i="23" s="1"/>
  <c r="D685" i="23" s="1"/>
  <c r="E685" i="23" s="1"/>
  <c r="F685" i="23" l="1"/>
  <c r="H685" i="23" s="1"/>
  <c r="I685" i="23" s="1"/>
  <c r="D686" i="23" s="1"/>
  <c r="E686" i="23" s="1"/>
  <c r="F686" i="23" l="1"/>
  <c r="H686" i="23" s="1"/>
  <c r="I686" i="23" s="1"/>
  <c r="D687" i="23" s="1"/>
  <c r="E687" i="23" s="1"/>
  <c r="F687" i="23" l="1"/>
  <c r="H687" i="23" s="1"/>
  <c r="I687" i="23" s="1"/>
  <c r="D688" i="23" s="1"/>
  <c r="E688" i="23" s="1"/>
  <c r="F688" i="23" l="1"/>
  <c r="H688" i="23" s="1"/>
  <c r="I688" i="23" s="1"/>
  <c r="D689" i="23" s="1"/>
  <c r="E689" i="23" s="1"/>
  <c r="F689" i="23" l="1"/>
  <c r="H689" i="23" s="1"/>
  <c r="I689" i="23" s="1"/>
  <c r="D690" i="23" s="1"/>
  <c r="E690" i="23" s="1"/>
  <c r="F690" i="23" l="1"/>
  <c r="H690" i="23" s="1"/>
  <c r="I690" i="23" s="1"/>
  <c r="D691" i="23" s="1"/>
  <c r="E691" i="23" s="1"/>
  <c r="F691" i="23" l="1"/>
  <c r="H691" i="23" s="1"/>
  <c r="I691" i="23" s="1"/>
  <c r="D692" i="23" s="1"/>
  <c r="E692" i="23" s="1"/>
  <c r="F692" i="23" l="1"/>
  <c r="H692" i="23" s="1"/>
  <c r="I692" i="23" s="1"/>
  <c r="D693" i="23" s="1"/>
  <c r="E693" i="23" s="1"/>
  <c r="F693" i="23" l="1"/>
  <c r="H693" i="23" s="1"/>
  <c r="I693" i="23" s="1"/>
  <c r="D694" i="23" s="1"/>
  <c r="E694" i="23" s="1"/>
  <c r="F694" i="23" l="1"/>
  <c r="H694" i="23" s="1"/>
  <c r="I694" i="23" s="1"/>
  <c r="D695" i="23" s="1"/>
  <c r="E695" i="23" s="1"/>
  <c r="F695" i="23" l="1"/>
  <c r="H695" i="23" s="1"/>
  <c r="I695" i="23" s="1"/>
  <c r="D696" i="23" s="1"/>
  <c r="E696" i="23" s="1"/>
  <c r="F696" i="23" l="1"/>
  <c r="H696" i="23" s="1"/>
  <c r="I696" i="23" s="1"/>
  <c r="D697" i="23" s="1"/>
  <c r="E697" i="23" s="1"/>
  <c r="F697" i="23" l="1"/>
  <c r="H697" i="23" s="1"/>
  <c r="I697" i="23" s="1"/>
  <c r="D698" i="23" s="1"/>
  <c r="E698" i="23" s="1"/>
  <c r="F698" i="23" l="1"/>
  <c r="H698" i="23" s="1"/>
  <c r="I698" i="23" s="1"/>
  <c r="D699" i="23" s="1"/>
  <c r="E699" i="23" s="1"/>
  <c r="F699" i="23" l="1"/>
  <c r="H699" i="23" s="1"/>
  <c r="I699" i="23" s="1"/>
  <c r="D700" i="23" s="1"/>
  <c r="E700" i="23" s="1"/>
  <c r="F700" i="23" l="1"/>
  <c r="H700" i="23" s="1"/>
  <c r="I700" i="23" s="1"/>
  <c r="D701" i="23" s="1"/>
  <c r="E701" i="23" s="1"/>
  <c r="F701" i="23" l="1"/>
  <c r="H701" i="23" s="1"/>
  <c r="I701" i="23" s="1"/>
  <c r="D702" i="23" s="1"/>
  <c r="E702" i="23" s="1"/>
  <c r="F702" i="23" l="1"/>
  <c r="H702" i="23" s="1"/>
  <c r="I702" i="23" s="1"/>
  <c r="D703" i="23" s="1"/>
  <c r="E703" i="23" s="1"/>
  <c r="F703" i="23" l="1"/>
  <c r="H703" i="23" s="1"/>
  <c r="I703" i="23" s="1"/>
  <c r="D704" i="23" s="1"/>
  <c r="E704" i="23" s="1"/>
  <c r="F704" i="23" l="1"/>
  <c r="H704" i="23" s="1"/>
  <c r="I704" i="23" s="1"/>
  <c r="D705" i="23" s="1"/>
  <c r="E705" i="23" s="1"/>
  <c r="F705" i="23" l="1"/>
  <c r="H705" i="23" s="1"/>
  <c r="I705" i="23" s="1"/>
  <c r="D706" i="23" s="1"/>
  <c r="E706" i="23" s="1"/>
  <c r="F706" i="23" l="1"/>
  <c r="H706" i="23" s="1"/>
  <c r="I706" i="23" s="1"/>
  <c r="D707" i="23" s="1"/>
  <c r="E707" i="23" s="1"/>
  <c r="F707" i="23" l="1"/>
  <c r="H707" i="23" s="1"/>
  <c r="I707" i="23" s="1"/>
  <c r="D708" i="23" s="1"/>
  <c r="E708" i="23" s="1"/>
  <c r="F708" i="23" l="1"/>
  <c r="H708" i="23" s="1"/>
  <c r="I708" i="23" s="1"/>
  <c r="D709" i="23" s="1"/>
  <c r="E709" i="23" s="1"/>
  <c r="F709" i="23" l="1"/>
  <c r="H709" i="23" s="1"/>
  <c r="I709" i="23" s="1"/>
  <c r="D710" i="23" s="1"/>
  <c r="E710" i="23" s="1"/>
  <c r="F710" i="23" l="1"/>
  <c r="H710" i="23" s="1"/>
  <c r="I710" i="23" s="1"/>
  <c r="D711" i="23" s="1"/>
  <c r="E711" i="23" s="1"/>
  <c r="F711" i="23" l="1"/>
  <c r="H711" i="23" s="1"/>
  <c r="I711" i="23" s="1"/>
  <c r="D712" i="23" s="1"/>
  <c r="E712" i="23" s="1"/>
  <c r="F712" i="23" l="1"/>
  <c r="H712" i="23" s="1"/>
  <c r="I712" i="23" s="1"/>
  <c r="D713" i="23" s="1"/>
  <c r="E713" i="23" s="1"/>
  <c r="F713" i="23" l="1"/>
  <c r="H713" i="23" s="1"/>
  <c r="I713" i="23" s="1"/>
  <c r="D714" i="23" s="1"/>
  <c r="E714" i="23" s="1"/>
  <c r="F714" i="23" l="1"/>
  <c r="H714" i="23" s="1"/>
  <c r="I714" i="23" s="1"/>
  <c r="D715" i="23" s="1"/>
  <c r="E715" i="23" s="1"/>
  <c r="F715" i="23" l="1"/>
  <c r="H715" i="23" s="1"/>
  <c r="I715" i="23" s="1"/>
  <c r="D716" i="23" s="1"/>
  <c r="E716" i="23" s="1"/>
  <c r="F716" i="23" l="1"/>
  <c r="H716" i="23" s="1"/>
  <c r="I716" i="23" s="1"/>
  <c r="D717" i="23" s="1"/>
  <c r="E717" i="23" s="1"/>
  <c r="F717" i="23" l="1"/>
  <c r="H717" i="23" s="1"/>
  <c r="I717" i="23" s="1"/>
  <c r="D718" i="23" s="1"/>
  <c r="E718" i="23" s="1"/>
  <c r="F718" i="23" l="1"/>
  <c r="H718" i="23" s="1"/>
  <c r="I718" i="23" s="1"/>
  <c r="D719" i="23" s="1"/>
  <c r="E719" i="23" s="1"/>
  <c r="F719" i="23" l="1"/>
  <c r="H719" i="23" s="1"/>
  <c r="I719" i="23" s="1"/>
  <c r="D720" i="23" s="1"/>
  <c r="E720" i="23" s="1"/>
  <c r="F720" i="23" l="1"/>
  <c r="H720" i="23" s="1"/>
  <c r="I720" i="23" s="1"/>
  <c r="D721" i="23" s="1"/>
  <c r="E721" i="23" s="1"/>
  <c r="F721" i="23" l="1"/>
  <c r="H721" i="23" s="1"/>
  <c r="I721" i="23" s="1"/>
  <c r="D722" i="23" s="1"/>
  <c r="E722" i="23" s="1"/>
  <c r="F722" i="23" l="1"/>
  <c r="H722" i="23" s="1"/>
  <c r="I722" i="23" s="1"/>
  <c r="D723" i="23" s="1"/>
  <c r="E723" i="23" s="1"/>
  <c r="F723" i="23" l="1"/>
  <c r="H723" i="23" s="1"/>
  <c r="I723" i="23" s="1"/>
  <c r="D724" i="23" s="1"/>
  <c r="E724" i="23" s="1"/>
  <c r="F724" i="23" l="1"/>
  <c r="H724" i="23" s="1"/>
  <c r="I724" i="23" s="1"/>
  <c r="D725" i="23" s="1"/>
  <c r="E725" i="23" s="1"/>
  <c r="F725" i="23" l="1"/>
  <c r="H725" i="23" s="1"/>
  <c r="I725" i="23" s="1"/>
  <c r="D726" i="23" s="1"/>
  <c r="E726" i="23" s="1"/>
  <c r="F726" i="23" l="1"/>
  <c r="H726" i="23" s="1"/>
  <c r="I726" i="23" s="1"/>
  <c r="D727" i="23" s="1"/>
  <c r="E727" i="23" s="1"/>
  <c r="F727" i="23" l="1"/>
  <c r="H727" i="23" s="1"/>
  <c r="I727" i="23" s="1"/>
  <c r="D728" i="23" s="1"/>
  <c r="E728" i="23" s="1"/>
  <c r="F728" i="23" l="1"/>
  <c r="H728" i="23" s="1"/>
  <c r="I728" i="23" s="1"/>
  <c r="D729" i="23" s="1"/>
  <c r="E729" i="23" s="1"/>
  <c r="F729" i="23" l="1"/>
  <c r="H729" i="23" s="1"/>
  <c r="I729" i="23" s="1"/>
  <c r="D730" i="23" s="1"/>
  <c r="E730" i="23" s="1"/>
  <c r="F730" i="23" l="1"/>
  <c r="H730" i="23" s="1"/>
  <c r="I730" i="23" s="1"/>
  <c r="D731" i="23" s="1"/>
  <c r="E731" i="23" s="1"/>
  <c r="F731" i="23" l="1"/>
  <c r="H731" i="23" s="1"/>
  <c r="I731" i="23" s="1"/>
  <c r="D732" i="23" s="1"/>
  <c r="E732" i="23" s="1"/>
  <c r="F732" i="23" l="1"/>
  <c r="H732" i="23" s="1"/>
  <c r="I732" i="23" s="1"/>
  <c r="D733" i="23" s="1"/>
  <c r="E733" i="23" s="1"/>
  <c r="F733" i="23" l="1"/>
  <c r="H733" i="23" s="1"/>
  <c r="I733" i="23" s="1"/>
  <c r="D734" i="23" s="1"/>
  <c r="E734" i="23" s="1"/>
  <c r="F734" i="23" l="1"/>
  <c r="H734" i="23" s="1"/>
  <c r="I734" i="23" s="1"/>
  <c r="D735" i="23" s="1"/>
  <c r="E735" i="23" s="1"/>
  <c r="F735" i="23" l="1"/>
  <c r="H735" i="23" s="1"/>
  <c r="I735" i="23" s="1"/>
  <c r="D736" i="23" s="1"/>
  <c r="E736" i="23" s="1"/>
  <c r="F736" i="23" l="1"/>
  <c r="H736" i="23" s="1"/>
  <c r="I736" i="23" s="1"/>
  <c r="D737" i="23" s="1"/>
  <c r="E737" i="23" s="1"/>
  <c r="F737" i="23" l="1"/>
  <c r="H737" i="23" s="1"/>
  <c r="I737" i="23" s="1"/>
  <c r="D738" i="23" s="1"/>
  <c r="E738" i="23" s="1"/>
  <c r="F738" i="23" l="1"/>
  <c r="H738" i="23" s="1"/>
  <c r="I738" i="23" s="1"/>
  <c r="D739" i="23" s="1"/>
  <c r="E739" i="23" s="1"/>
  <c r="F739" i="23" l="1"/>
  <c r="H739" i="23" s="1"/>
  <c r="I739" i="23" s="1"/>
  <c r="D740" i="23" s="1"/>
  <c r="E740" i="23" s="1"/>
  <c r="F740" i="23" l="1"/>
  <c r="H740" i="23" s="1"/>
  <c r="I740" i="23" s="1"/>
  <c r="D741" i="23" s="1"/>
  <c r="E741" i="23" s="1"/>
  <c r="F741" i="23" l="1"/>
  <c r="H741" i="23" s="1"/>
  <c r="I741" i="23" s="1"/>
  <c r="D742" i="23" s="1"/>
  <c r="E742" i="23" s="1"/>
  <c r="F742" i="23" l="1"/>
  <c r="H742" i="23" s="1"/>
  <c r="I742" i="23" s="1"/>
  <c r="D743" i="23" s="1"/>
  <c r="E743" i="23" s="1"/>
  <c r="F743" i="23" l="1"/>
  <c r="H743" i="23" s="1"/>
  <c r="I743" i="23" s="1"/>
  <c r="D744" i="23" s="1"/>
  <c r="E744" i="23" s="1"/>
  <c r="F744" i="23" l="1"/>
  <c r="H744" i="23" s="1"/>
  <c r="I744" i="23" s="1"/>
  <c r="D745" i="23" s="1"/>
  <c r="E745" i="23" s="1"/>
  <c r="F745" i="23" l="1"/>
  <c r="H745" i="23" s="1"/>
  <c r="I745" i="23" s="1"/>
  <c r="D746" i="23" s="1"/>
  <c r="E746" i="23" s="1"/>
  <c r="F746" i="23" l="1"/>
  <c r="H746" i="23" s="1"/>
  <c r="I746" i="23" s="1"/>
  <c r="D747" i="23" s="1"/>
  <c r="E747" i="23" s="1"/>
  <c r="F747" i="23" l="1"/>
  <c r="H747" i="23" s="1"/>
  <c r="I747" i="23" s="1"/>
  <c r="D748" i="23" s="1"/>
  <c r="E748" i="23" s="1"/>
  <c r="F748" i="23" l="1"/>
  <c r="H748" i="23" s="1"/>
  <c r="I748" i="23" s="1"/>
  <c r="D749" i="23" s="1"/>
  <c r="E749" i="23" s="1"/>
  <c r="F749" i="23" l="1"/>
  <c r="H749" i="23" s="1"/>
  <c r="I749" i="23" s="1"/>
  <c r="D750" i="23" s="1"/>
  <c r="E750" i="23" s="1"/>
  <c r="F750" i="23" l="1"/>
  <c r="H750" i="23" s="1"/>
  <c r="I750" i="23" s="1"/>
  <c r="D751" i="23" s="1"/>
  <c r="E751" i="23" s="1"/>
  <c r="F751" i="23" l="1"/>
  <c r="H751" i="23" s="1"/>
  <c r="I751" i="23" s="1"/>
  <c r="D752" i="23" s="1"/>
  <c r="E752" i="23" s="1"/>
  <c r="F752" i="23" l="1"/>
  <c r="H752" i="23" s="1"/>
  <c r="I752" i="23" s="1"/>
  <c r="D753" i="23" s="1"/>
  <c r="E753" i="23" s="1"/>
  <c r="F753" i="23" l="1"/>
  <c r="H753" i="23" s="1"/>
  <c r="I753" i="23" s="1"/>
  <c r="D754" i="23" s="1"/>
  <c r="E754" i="23" s="1"/>
  <c r="F754" i="23" l="1"/>
  <c r="H754" i="23" s="1"/>
  <c r="I754" i="23" s="1"/>
  <c r="D755" i="23" s="1"/>
  <c r="E755" i="23" s="1"/>
  <c r="F755" i="23" l="1"/>
  <c r="H755" i="23" s="1"/>
  <c r="I755" i="23" s="1"/>
  <c r="D756" i="23" s="1"/>
  <c r="E756" i="23" s="1"/>
  <c r="F756" i="23" l="1"/>
  <c r="H756" i="23" s="1"/>
  <c r="I756" i="23" s="1"/>
  <c r="D757" i="23" s="1"/>
  <c r="E757" i="23" s="1"/>
  <c r="F757" i="23" l="1"/>
  <c r="H757" i="23" s="1"/>
  <c r="I757" i="23" s="1"/>
  <c r="D758" i="23" s="1"/>
  <c r="E758" i="23" s="1"/>
  <c r="F758" i="23" l="1"/>
  <c r="H758" i="23" s="1"/>
  <c r="I758" i="23" s="1"/>
  <c r="D759" i="23" s="1"/>
  <c r="E759" i="23" s="1"/>
  <c r="F759" i="23" l="1"/>
  <c r="H759" i="23" s="1"/>
  <c r="I759" i="23" s="1"/>
  <c r="D760" i="23" s="1"/>
  <c r="E760" i="23" s="1"/>
  <c r="F760" i="23" l="1"/>
  <c r="H760" i="23" s="1"/>
  <c r="I760" i="23" s="1"/>
  <c r="D761" i="23" s="1"/>
  <c r="E761" i="23" s="1"/>
  <c r="F761" i="23" l="1"/>
  <c r="H761" i="23" s="1"/>
  <c r="I761" i="23" s="1"/>
  <c r="D762" i="23" s="1"/>
  <c r="E762" i="23" s="1"/>
  <c r="F762" i="23" l="1"/>
  <c r="H762" i="23" s="1"/>
  <c r="I762" i="23" s="1"/>
  <c r="D763" i="23" s="1"/>
  <c r="E763" i="23" s="1"/>
  <c r="F763" i="23" l="1"/>
  <c r="H763" i="23" s="1"/>
  <c r="I763" i="23" s="1"/>
  <c r="D764" i="23" s="1"/>
  <c r="E764" i="23" s="1"/>
  <c r="F764" i="23" l="1"/>
  <c r="H764" i="23" s="1"/>
  <c r="I764" i="23" s="1"/>
  <c r="D765" i="23" s="1"/>
  <c r="E765" i="23" s="1"/>
  <c r="F765" i="23" l="1"/>
  <c r="H765" i="23" s="1"/>
  <c r="I765" i="23" s="1"/>
  <c r="D766" i="23" s="1"/>
  <c r="E766" i="23" s="1"/>
  <c r="F766" i="23" l="1"/>
  <c r="H766" i="23" s="1"/>
  <c r="I766" i="23" s="1"/>
  <c r="D767" i="23" s="1"/>
  <c r="E767" i="23" s="1"/>
  <c r="F767" i="23" l="1"/>
  <c r="H767" i="23" s="1"/>
  <c r="I767" i="23" s="1"/>
  <c r="D768" i="23" s="1"/>
  <c r="E768" i="23" s="1"/>
  <c r="F768" i="23" l="1"/>
  <c r="H768" i="23" s="1"/>
  <c r="I768" i="23" s="1"/>
  <c r="D769" i="23" s="1"/>
  <c r="E769" i="23" s="1"/>
  <c r="F769" i="23" l="1"/>
  <c r="H769" i="23" s="1"/>
  <c r="I769" i="23" s="1"/>
  <c r="D770" i="23" s="1"/>
  <c r="E770" i="23" s="1"/>
  <c r="F770" i="23" l="1"/>
  <c r="H770" i="23" s="1"/>
  <c r="I770" i="23" s="1"/>
  <c r="D771" i="23" s="1"/>
  <c r="E771" i="23" s="1"/>
  <c r="F771" i="23" l="1"/>
  <c r="H771" i="23" s="1"/>
  <c r="I771" i="23" s="1"/>
  <c r="D772" i="23" s="1"/>
  <c r="E772" i="23" s="1"/>
  <c r="F772" i="23" l="1"/>
  <c r="H772" i="23" s="1"/>
  <c r="I772" i="23" s="1"/>
  <c r="D773" i="23" s="1"/>
  <c r="E773" i="23" s="1"/>
  <c r="F773" i="23" l="1"/>
  <c r="H773" i="23" s="1"/>
  <c r="I773" i="23" s="1"/>
  <c r="D774" i="23" s="1"/>
  <c r="E774" i="23" s="1"/>
  <c r="F774" i="23" l="1"/>
  <c r="H774" i="23" s="1"/>
  <c r="I774" i="23" s="1"/>
  <c r="D775" i="23" s="1"/>
  <c r="E775" i="23" s="1"/>
  <c r="F775" i="23" l="1"/>
  <c r="H775" i="23" s="1"/>
  <c r="I775" i="23" s="1"/>
  <c r="D776" i="23" s="1"/>
  <c r="E776" i="23" s="1"/>
  <c r="F776" i="23" l="1"/>
  <c r="H776" i="23" s="1"/>
  <c r="I776" i="23" s="1"/>
  <c r="D777" i="23" s="1"/>
  <c r="E777" i="23" s="1"/>
  <c r="F777" i="23" l="1"/>
  <c r="H777" i="23" s="1"/>
  <c r="I777" i="23" s="1"/>
  <c r="D778" i="23" s="1"/>
  <c r="E778" i="23" s="1"/>
  <c r="F778" i="23" l="1"/>
  <c r="H778" i="23" s="1"/>
  <c r="I778" i="23" s="1"/>
  <c r="D779" i="23" s="1"/>
  <c r="E779" i="23" s="1"/>
  <c r="F779" i="23" l="1"/>
  <c r="H779" i="23" s="1"/>
  <c r="I779" i="23" s="1"/>
  <c r="D780" i="23" s="1"/>
  <c r="E780" i="23" s="1"/>
  <c r="F780" i="23" l="1"/>
  <c r="H780" i="23" s="1"/>
  <c r="I780" i="23" s="1"/>
  <c r="D781" i="23" s="1"/>
  <c r="E781" i="23" s="1"/>
  <c r="F781" i="23" l="1"/>
  <c r="H781" i="23" s="1"/>
  <c r="I781" i="23" s="1"/>
  <c r="D782" i="23" s="1"/>
  <c r="E782" i="23" s="1"/>
  <c r="F782" i="23" l="1"/>
  <c r="H782" i="23" s="1"/>
  <c r="I782" i="23" s="1"/>
  <c r="D783" i="23" s="1"/>
  <c r="E783" i="23" s="1"/>
  <c r="F783" i="23" l="1"/>
  <c r="H783" i="23" s="1"/>
  <c r="I783" i="23" s="1"/>
  <c r="D784" i="23" s="1"/>
  <c r="E784" i="23" s="1"/>
  <c r="F784" i="23" l="1"/>
  <c r="H784" i="23" s="1"/>
  <c r="I784" i="23" s="1"/>
  <c r="D785" i="23" s="1"/>
  <c r="E785" i="23" s="1"/>
  <c r="F785" i="23" l="1"/>
  <c r="H785" i="23" s="1"/>
  <c r="I785" i="23" s="1"/>
  <c r="D786" i="23" s="1"/>
  <c r="E786" i="23" s="1"/>
  <c r="F786" i="23" l="1"/>
  <c r="H786" i="23" s="1"/>
  <c r="I786" i="23" s="1"/>
  <c r="D787" i="23" s="1"/>
  <c r="E787" i="23" s="1"/>
  <c r="F787" i="23" l="1"/>
  <c r="H787" i="23" s="1"/>
  <c r="I787" i="23" s="1"/>
  <c r="D788" i="23" s="1"/>
  <c r="E788" i="23" s="1"/>
  <c r="F788" i="23" l="1"/>
  <c r="H788" i="23" s="1"/>
  <c r="I788" i="23" s="1"/>
  <c r="D789" i="23" s="1"/>
  <c r="E789" i="23" s="1"/>
  <c r="F789" i="23" l="1"/>
  <c r="H789" i="23" s="1"/>
  <c r="I789" i="23" s="1"/>
  <c r="D790" i="23" s="1"/>
  <c r="E790" i="23" s="1"/>
  <c r="F790" i="23" l="1"/>
  <c r="H790" i="23" s="1"/>
  <c r="I790" i="23" s="1"/>
  <c r="D791" i="23" s="1"/>
  <c r="E791" i="23" s="1"/>
  <c r="F791" i="23" l="1"/>
  <c r="H791" i="23" s="1"/>
  <c r="I791" i="23" s="1"/>
  <c r="D792" i="23" s="1"/>
  <c r="E792" i="23" s="1"/>
  <c r="F792" i="23" l="1"/>
  <c r="H792" i="23" s="1"/>
  <c r="I792" i="23" s="1"/>
  <c r="D793" i="23" s="1"/>
  <c r="E793" i="23" s="1"/>
  <c r="F793" i="23" l="1"/>
  <c r="H793" i="23" s="1"/>
  <c r="I793" i="23" s="1"/>
  <c r="D794" i="23" s="1"/>
  <c r="E794" i="23" s="1"/>
  <c r="F794" i="23" l="1"/>
  <c r="H794" i="23" s="1"/>
  <c r="I794" i="23" s="1"/>
  <c r="D795" i="23" s="1"/>
  <c r="E795" i="23" s="1"/>
  <c r="F795" i="23" l="1"/>
  <c r="H795" i="23" s="1"/>
  <c r="I795" i="23" s="1"/>
  <c r="D796" i="23" s="1"/>
  <c r="E796" i="23" s="1"/>
  <c r="F796" i="23" l="1"/>
  <c r="H796" i="23" s="1"/>
  <c r="I796" i="23" s="1"/>
  <c r="D797" i="23" s="1"/>
  <c r="E797" i="23" s="1"/>
  <c r="F797" i="23" l="1"/>
  <c r="H797" i="23" s="1"/>
  <c r="I797" i="23" s="1"/>
  <c r="D798" i="23" s="1"/>
  <c r="E798" i="23" s="1"/>
  <c r="F798" i="23" l="1"/>
  <c r="H798" i="23" s="1"/>
  <c r="I798" i="23" s="1"/>
  <c r="D799" i="23" s="1"/>
  <c r="E799" i="23" s="1"/>
  <c r="F799" i="23" l="1"/>
  <c r="H799" i="23" s="1"/>
  <c r="I799" i="23" s="1"/>
  <c r="D800" i="23" s="1"/>
  <c r="E800" i="23" s="1"/>
  <c r="F800" i="23" l="1"/>
  <c r="H800" i="23" s="1"/>
  <c r="I800" i="23" s="1"/>
  <c r="D801" i="23" s="1"/>
  <c r="E801" i="23" s="1"/>
  <c r="F801" i="23" l="1"/>
  <c r="H801" i="23" s="1"/>
  <c r="I801" i="23" s="1"/>
  <c r="D802" i="23" s="1"/>
  <c r="E802" i="23" s="1"/>
  <c r="F802" i="23" l="1"/>
  <c r="H802" i="23" s="1"/>
  <c r="I802" i="23" s="1"/>
  <c r="D803" i="23" s="1"/>
  <c r="E803" i="23" s="1"/>
  <c r="F803" i="23" l="1"/>
  <c r="H803" i="23" s="1"/>
  <c r="I803" i="23" s="1"/>
  <c r="D804" i="23" s="1"/>
  <c r="E804" i="23" s="1"/>
  <c r="F804" i="23" l="1"/>
  <c r="H804" i="23" s="1"/>
  <c r="I804" i="23" s="1"/>
  <c r="D805" i="23" s="1"/>
  <c r="E805" i="23" s="1"/>
  <c r="F805" i="23" l="1"/>
  <c r="H805" i="23" s="1"/>
  <c r="I805" i="23" s="1"/>
  <c r="D806" i="23" s="1"/>
  <c r="E806" i="23" s="1"/>
  <c r="F806" i="23" l="1"/>
  <c r="H806" i="23" s="1"/>
  <c r="I806" i="23" s="1"/>
  <c r="D807" i="23" s="1"/>
  <c r="E807" i="23" s="1"/>
  <c r="F807" i="23" l="1"/>
  <c r="H807" i="23" s="1"/>
  <c r="I807" i="23" s="1"/>
  <c r="D808" i="23" s="1"/>
  <c r="E808" i="23" s="1"/>
  <c r="F808" i="23" l="1"/>
  <c r="H808" i="23" s="1"/>
  <c r="I808" i="23" s="1"/>
  <c r="D809" i="23" s="1"/>
  <c r="E809" i="23" s="1"/>
  <c r="F809" i="23" l="1"/>
  <c r="H809" i="23" s="1"/>
  <c r="I809" i="23" s="1"/>
  <c r="D810" i="23" s="1"/>
  <c r="E810" i="23" s="1"/>
  <c r="F810" i="23" l="1"/>
  <c r="H810" i="23" s="1"/>
  <c r="I810" i="23" s="1"/>
  <c r="D811" i="23" s="1"/>
  <c r="E811" i="23" s="1"/>
  <c r="F811" i="23" l="1"/>
  <c r="H811" i="23" s="1"/>
  <c r="I811" i="23" s="1"/>
  <c r="D812" i="23" s="1"/>
  <c r="E812" i="23" s="1"/>
  <c r="F812" i="23" l="1"/>
  <c r="H812" i="23" s="1"/>
  <c r="I812" i="23" s="1"/>
  <c r="D813" i="23" s="1"/>
  <c r="E813" i="23" s="1"/>
  <c r="F813" i="23" l="1"/>
  <c r="H813" i="23" s="1"/>
  <c r="I813" i="23" s="1"/>
  <c r="D814" i="23" s="1"/>
  <c r="E814" i="23" s="1"/>
  <c r="F814" i="23" l="1"/>
  <c r="H814" i="23" s="1"/>
  <c r="I814" i="23" s="1"/>
  <c r="D815" i="23" s="1"/>
  <c r="E815" i="23" s="1"/>
  <c r="F815" i="23" l="1"/>
  <c r="H815" i="23" s="1"/>
  <c r="I815" i="23" s="1"/>
  <c r="D816" i="23" s="1"/>
  <c r="E816" i="23" s="1"/>
  <c r="F816" i="23" l="1"/>
  <c r="H816" i="23" s="1"/>
  <c r="I816" i="23" s="1"/>
  <c r="D817" i="23" s="1"/>
  <c r="E817" i="23" s="1"/>
  <c r="F817" i="23" l="1"/>
  <c r="H817" i="23" s="1"/>
  <c r="I817" i="23" s="1"/>
  <c r="D818" i="23" s="1"/>
  <c r="E818" i="23" s="1"/>
  <c r="F818" i="23" l="1"/>
  <c r="H818" i="23" s="1"/>
  <c r="I818" i="23" s="1"/>
  <c r="D819" i="23" s="1"/>
  <c r="E819" i="23" s="1"/>
  <c r="F819" i="23" l="1"/>
  <c r="H819" i="23" s="1"/>
  <c r="I819" i="23" s="1"/>
  <c r="D820" i="23" s="1"/>
  <c r="E820" i="23" s="1"/>
  <c r="F820" i="23" l="1"/>
  <c r="H820" i="23" s="1"/>
  <c r="I820" i="23" s="1"/>
  <c r="D821" i="23" s="1"/>
  <c r="E821" i="23" s="1"/>
  <c r="F821" i="23" l="1"/>
  <c r="H821" i="23" s="1"/>
  <c r="I821" i="23" s="1"/>
  <c r="D822" i="23" s="1"/>
  <c r="E822" i="23" s="1"/>
  <c r="F822" i="23" l="1"/>
  <c r="H822" i="23" s="1"/>
  <c r="I822" i="23" s="1"/>
  <c r="D823" i="23" s="1"/>
  <c r="E823" i="23" s="1"/>
  <c r="F823" i="23" l="1"/>
  <c r="H823" i="23" s="1"/>
  <c r="I823" i="23" s="1"/>
  <c r="D824" i="23" s="1"/>
  <c r="E824" i="23" s="1"/>
  <c r="F824" i="23" l="1"/>
  <c r="H824" i="23" s="1"/>
  <c r="I824" i="23" s="1"/>
  <c r="D825" i="23" s="1"/>
  <c r="E825" i="23" s="1"/>
  <c r="F825" i="23" l="1"/>
  <c r="H825" i="23" s="1"/>
  <c r="I825" i="23" s="1"/>
  <c r="D826" i="23" s="1"/>
  <c r="E826" i="23" s="1"/>
  <c r="F826" i="23" l="1"/>
  <c r="H826" i="23" s="1"/>
  <c r="I826" i="23" s="1"/>
  <c r="D827" i="23" s="1"/>
  <c r="E827" i="23" s="1"/>
  <c r="F827" i="23" l="1"/>
  <c r="H827" i="23" s="1"/>
  <c r="I827" i="23" s="1"/>
  <c r="D828" i="23" s="1"/>
  <c r="E828" i="23" s="1"/>
  <c r="F828" i="23" l="1"/>
  <c r="H828" i="23" s="1"/>
  <c r="I828" i="23" s="1"/>
  <c r="D829" i="23" s="1"/>
  <c r="E829" i="23" s="1"/>
  <c r="F829" i="23" l="1"/>
  <c r="H829" i="23" s="1"/>
  <c r="I829" i="23" s="1"/>
  <c r="D830" i="23" s="1"/>
  <c r="E830" i="23" s="1"/>
  <c r="F830" i="23" l="1"/>
  <c r="H830" i="23" s="1"/>
  <c r="I830" i="23" s="1"/>
  <c r="D831" i="23" s="1"/>
  <c r="E831" i="23" s="1"/>
  <c r="F831" i="23" l="1"/>
  <c r="H831" i="23" s="1"/>
  <c r="I831" i="23" s="1"/>
  <c r="D832" i="23" s="1"/>
  <c r="E832" i="23" s="1"/>
  <c r="F832" i="23" l="1"/>
  <c r="H832" i="23" s="1"/>
  <c r="I832" i="23" s="1"/>
  <c r="D833" i="23" s="1"/>
  <c r="E833" i="23" s="1"/>
  <c r="F833" i="23" l="1"/>
  <c r="H833" i="23" s="1"/>
  <c r="I833" i="23" s="1"/>
  <c r="D834" i="23" s="1"/>
  <c r="E834" i="23" s="1"/>
  <c r="F834" i="23" l="1"/>
  <c r="H834" i="23" s="1"/>
  <c r="I834" i="23" s="1"/>
  <c r="D835" i="23" s="1"/>
  <c r="E835" i="23" s="1"/>
  <c r="F835" i="23" l="1"/>
  <c r="H835" i="23" s="1"/>
  <c r="I835" i="23" s="1"/>
  <c r="D836" i="23" s="1"/>
  <c r="E836" i="23" s="1"/>
  <c r="F836" i="23" l="1"/>
  <c r="H836" i="23" s="1"/>
  <c r="I836" i="23" s="1"/>
  <c r="D837" i="23" s="1"/>
  <c r="E837" i="23" s="1"/>
  <c r="F837" i="23" l="1"/>
  <c r="H837" i="23" s="1"/>
  <c r="I837" i="23" s="1"/>
  <c r="D838" i="23" s="1"/>
  <c r="E838" i="23" s="1"/>
  <c r="F838" i="23" l="1"/>
  <c r="H838" i="23" s="1"/>
  <c r="I838" i="23" s="1"/>
  <c r="D839" i="23" s="1"/>
  <c r="E839" i="23" s="1"/>
  <c r="F839" i="23" l="1"/>
  <c r="H839" i="23" s="1"/>
  <c r="I839" i="23" s="1"/>
  <c r="D840" i="23" s="1"/>
  <c r="E840" i="23" s="1"/>
  <c r="F840" i="23" l="1"/>
  <c r="H840" i="23" s="1"/>
  <c r="I840" i="23" s="1"/>
  <c r="D841" i="23" s="1"/>
  <c r="E841" i="23" s="1"/>
  <c r="F841" i="23" l="1"/>
  <c r="H841" i="23" s="1"/>
  <c r="I841" i="23" s="1"/>
  <c r="D842" i="23" s="1"/>
  <c r="E842" i="23" s="1"/>
  <c r="F842" i="23" l="1"/>
  <c r="H842" i="23" s="1"/>
  <c r="I842" i="23" s="1"/>
  <c r="D843" i="23" s="1"/>
  <c r="E843" i="23" s="1"/>
  <c r="F843" i="23" l="1"/>
  <c r="H843" i="23" s="1"/>
  <c r="I843" i="23" s="1"/>
  <c r="D844" i="23" s="1"/>
  <c r="E844" i="23" s="1"/>
  <c r="F844" i="23" l="1"/>
  <c r="H844" i="23" s="1"/>
  <c r="I844" i="23" s="1"/>
  <c r="D845" i="23" s="1"/>
  <c r="E845" i="23" s="1"/>
  <c r="F845" i="23" l="1"/>
  <c r="H845" i="23" s="1"/>
  <c r="I845" i="23" s="1"/>
  <c r="D846" i="23" s="1"/>
  <c r="E846" i="23" s="1"/>
  <c r="F846" i="23" l="1"/>
  <c r="H846" i="23" s="1"/>
  <c r="I846" i="23" s="1"/>
  <c r="D847" i="23" s="1"/>
  <c r="E847" i="23" s="1"/>
  <c r="F847" i="23" l="1"/>
  <c r="H847" i="23" s="1"/>
  <c r="I847" i="23" s="1"/>
  <c r="D848" i="23" s="1"/>
  <c r="E848" i="23" s="1"/>
  <c r="F848" i="23" l="1"/>
  <c r="H848" i="23" s="1"/>
  <c r="I848" i="23" s="1"/>
  <c r="D849" i="23" s="1"/>
  <c r="E849" i="23" s="1"/>
  <c r="F849" i="23" l="1"/>
  <c r="H849" i="23" s="1"/>
  <c r="I849" i="23" s="1"/>
  <c r="D850" i="23" s="1"/>
  <c r="E850" i="23" s="1"/>
  <c r="F850" i="23" l="1"/>
  <c r="H850" i="23" s="1"/>
  <c r="I850" i="23" s="1"/>
  <c r="D851" i="23" s="1"/>
  <c r="E851" i="23" s="1"/>
  <c r="F851" i="23" l="1"/>
  <c r="H851" i="23" s="1"/>
  <c r="I851" i="23" s="1"/>
  <c r="D852" i="23" s="1"/>
  <c r="E852" i="23" s="1"/>
  <c r="F852" i="23" l="1"/>
  <c r="H852" i="23" s="1"/>
  <c r="I852" i="23" s="1"/>
  <c r="D853" i="23" s="1"/>
  <c r="E853" i="23" s="1"/>
  <c r="F853" i="23" l="1"/>
  <c r="H853" i="23" s="1"/>
  <c r="I853" i="23" s="1"/>
  <c r="D854" i="23" s="1"/>
  <c r="E854" i="23" s="1"/>
  <c r="F854" i="23" l="1"/>
  <c r="H854" i="23" s="1"/>
  <c r="I854" i="23" s="1"/>
  <c r="D855" i="23" s="1"/>
  <c r="E855" i="23" s="1"/>
  <c r="F855" i="23" l="1"/>
  <c r="H855" i="23" s="1"/>
  <c r="I855" i="23" s="1"/>
  <c r="D856" i="23" s="1"/>
  <c r="E856" i="23" s="1"/>
  <c r="F856" i="23" l="1"/>
  <c r="H856" i="23" s="1"/>
  <c r="I856" i="23" s="1"/>
  <c r="D857" i="23" s="1"/>
  <c r="E857" i="23" s="1"/>
  <c r="F857" i="23" l="1"/>
  <c r="H857" i="23" s="1"/>
  <c r="I857" i="23" s="1"/>
  <c r="D858" i="23" s="1"/>
  <c r="E858" i="23" s="1"/>
  <c r="F858" i="23" l="1"/>
  <c r="H858" i="23" s="1"/>
  <c r="I858" i="23" s="1"/>
  <c r="D859" i="23" s="1"/>
  <c r="E859" i="23" s="1"/>
  <c r="F859" i="23" l="1"/>
  <c r="H859" i="23" s="1"/>
  <c r="I859" i="23" s="1"/>
  <c r="D860" i="23" s="1"/>
  <c r="E860" i="23" s="1"/>
  <c r="F860" i="23" l="1"/>
  <c r="H860" i="23" s="1"/>
  <c r="I860" i="23" s="1"/>
  <c r="D861" i="23" s="1"/>
  <c r="E861" i="23" s="1"/>
  <c r="F861" i="23" l="1"/>
  <c r="H861" i="23" s="1"/>
  <c r="I861" i="23" s="1"/>
  <c r="D862" i="23" s="1"/>
  <c r="E862" i="23" s="1"/>
  <c r="F862" i="23" l="1"/>
  <c r="H862" i="23" s="1"/>
  <c r="I862" i="23" s="1"/>
  <c r="D863" i="23" s="1"/>
  <c r="E863" i="23" s="1"/>
  <c r="F863" i="23" l="1"/>
  <c r="H863" i="23" s="1"/>
  <c r="I863" i="23" s="1"/>
  <c r="D864" i="23" s="1"/>
  <c r="E864" i="23" s="1"/>
  <c r="F864" i="23" l="1"/>
  <c r="H864" i="23" s="1"/>
  <c r="I864" i="23" s="1"/>
  <c r="D865" i="23" s="1"/>
  <c r="E865" i="23" s="1"/>
  <c r="F865" i="23" l="1"/>
  <c r="H865" i="23" s="1"/>
  <c r="I865" i="23" s="1"/>
  <c r="D866" i="23" s="1"/>
  <c r="E866" i="23" s="1"/>
  <c r="F866" i="23" l="1"/>
  <c r="H866" i="23" s="1"/>
  <c r="I866" i="23" s="1"/>
  <c r="D867" i="23" s="1"/>
  <c r="E867" i="23" s="1"/>
  <c r="F867" i="23" l="1"/>
  <c r="H867" i="23" s="1"/>
  <c r="I867" i="23" s="1"/>
  <c r="D868" i="23" s="1"/>
  <c r="E868" i="23" s="1"/>
  <c r="F868" i="23" l="1"/>
  <c r="H868" i="23" s="1"/>
  <c r="I868" i="23" s="1"/>
  <c r="D869" i="23" s="1"/>
  <c r="E869" i="23" s="1"/>
  <c r="F869" i="23" l="1"/>
  <c r="H869" i="23" s="1"/>
  <c r="I869" i="23" s="1"/>
  <c r="D870" i="23" s="1"/>
  <c r="E870" i="23" s="1"/>
  <c r="F870" i="23" l="1"/>
  <c r="H870" i="23" s="1"/>
  <c r="I870" i="23" s="1"/>
  <c r="D871" i="23" s="1"/>
  <c r="E871" i="23" s="1"/>
  <c r="F871" i="23" l="1"/>
  <c r="H871" i="23" s="1"/>
  <c r="I871" i="23" s="1"/>
  <c r="D872" i="23" s="1"/>
  <c r="E872" i="23" s="1"/>
  <c r="F872" i="23" l="1"/>
  <c r="H872" i="23" s="1"/>
  <c r="I872" i="23" s="1"/>
  <c r="D873" i="23" s="1"/>
  <c r="E873" i="23" s="1"/>
  <c r="F873" i="23" l="1"/>
  <c r="H873" i="23" s="1"/>
  <c r="I873" i="23" s="1"/>
  <c r="D874" i="23" s="1"/>
  <c r="E874" i="23" s="1"/>
  <c r="F874" i="23" l="1"/>
  <c r="H874" i="23" s="1"/>
  <c r="I874" i="23" s="1"/>
  <c r="D875" i="23" s="1"/>
  <c r="E875" i="23" s="1"/>
  <c r="F875" i="23" l="1"/>
  <c r="H875" i="23" s="1"/>
  <c r="I875" i="23" s="1"/>
  <c r="D876" i="23" s="1"/>
  <c r="E876" i="23" s="1"/>
  <c r="F876" i="23" l="1"/>
  <c r="H876" i="23" s="1"/>
  <c r="I876" i="23" s="1"/>
  <c r="D877" i="23" s="1"/>
  <c r="E877" i="23" s="1"/>
  <c r="F877" i="23" l="1"/>
  <c r="H877" i="23" s="1"/>
  <c r="I877" i="23" s="1"/>
  <c r="D878" i="23" s="1"/>
  <c r="E878" i="23" s="1"/>
  <c r="F878" i="23" l="1"/>
  <c r="H878" i="23" s="1"/>
  <c r="I878" i="23" s="1"/>
  <c r="D879" i="23" s="1"/>
  <c r="E879" i="23" s="1"/>
  <c r="F879" i="23" l="1"/>
  <c r="H879" i="23" s="1"/>
  <c r="I879" i="23" s="1"/>
  <c r="D880" i="23" s="1"/>
  <c r="E880" i="23" s="1"/>
  <c r="F880" i="23" l="1"/>
  <c r="H880" i="23" s="1"/>
  <c r="I880" i="23" s="1"/>
  <c r="D881" i="23" s="1"/>
  <c r="E881" i="23" s="1"/>
  <c r="F881" i="23" l="1"/>
  <c r="H881" i="23" s="1"/>
  <c r="I881" i="23" s="1"/>
  <c r="D882" i="23" s="1"/>
  <c r="E882" i="23" s="1"/>
  <c r="F882" i="23" l="1"/>
  <c r="H882" i="23" s="1"/>
  <c r="I882" i="23" s="1"/>
  <c r="D883" i="23" s="1"/>
  <c r="E883" i="23" s="1"/>
  <c r="F883" i="23" l="1"/>
  <c r="H883" i="23" s="1"/>
  <c r="I883" i="23" s="1"/>
  <c r="D884" i="23" s="1"/>
  <c r="E884" i="23" s="1"/>
  <c r="F884" i="23" l="1"/>
  <c r="H884" i="23" s="1"/>
  <c r="I884" i="23" s="1"/>
  <c r="D885" i="23" s="1"/>
  <c r="E885" i="23" s="1"/>
  <c r="F885" i="23" l="1"/>
  <c r="H885" i="23" s="1"/>
  <c r="I885" i="23" s="1"/>
  <c r="D886" i="23" s="1"/>
  <c r="E886" i="23" s="1"/>
  <c r="F886" i="23" l="1"/>
  <c r="H886" i="23" s="1"/>
  <c r="I886" i="23" s="1"/>
  <c r="D887" i="23" s="1"/>
  <c r="E887" i="23" s="1"/>
  <c r="F887" i="23" l="1"/>
  <c r="H887" i="23" s="1"/>
  <c r="I887" i="23" s="1"/>
  <c r="D888" i="23" s="1"/>
  <c r="E888" i="23" s="1"/>
  <c r="F888" i="23" l="1"/>
  <c r="H888" i="23" s="1"/>
  <c r="I888" i="23" s="1"/>
  <c r="D889" i="23" s="1"/>
  <c r="E889" i="23" s="1"/>
  <c r="F889" i="23" l="1"/>
  <c r="H889" i="23" s="1"/>
  <c r="I889" i="23" s="1"/>
  <c r="D890" i="23" s="1"/>
  <c r="E890" i="23" s="1"/>
  <c r="F890" i="23" l="1"/>
  <c r="H890" i="23" s="1"/>
  <c r="I890" i="23" s="1"/>
  <c r="D891" i="23" s="1"/>
  <c r="E891" i="23" s="1"/>
  <c r="F891" i="23" l="1"/>
  <c r="H891" i="23" s="1"/>
  <c r="I891" i="23" s="1"/>
  <c r="D892" i="23" s="1"/>
  <c r="E892" i="23" s="1"/>
  <c r="F892" i="23" l="1"/>
  <c r="H892" i="23" s="1"/>
  <c r="I892" i="23" s="1"/>
  <c r="D893" i="23" s="1"/>
  <c r="E893" i="23" s="1"/>
  <c r="F893" i="23" l="1"/>
  <c r="H893" i="23" s="1"/>
  <c r="I893" i="23" s="1"/>
  <c r="D894" i="23" s="1"/>
  <c r="E894" i="23" s="1"/>
  <c r="F894" i="23" l="1"/>
  <c r="H894" i="23" s="1"/>
  <c r="I894" i="23" s="1"/>
  <c r="D895" i="23" s="1"/>
  <c r="E895" i="23" s="1"/>
  <c r="F895" i="23" l="1"/>
  <c r="H895" i="23" s="1"/>
  <c r="I895" i="23" s="1"/>
  <c r="D896" i="23" s="1"/>
  <c r="E896" i="23" s="1"/>
  <c r="F896" i="23" l="1"/>
  <c r="H896" i="23" s="1"/>
  <c r="I896" i="23" s="1"/>
  <c r="D897" i="23" s="1"/>
  <c r="E897" i="23" s="1"/>
  <c r="F897" i="23" l="1"/>
  <c r="H897" i="23" s="1"/>
  <c r="I897" i="23" s="1"/>
  <c r="D898" i="23" s="1"/>
  <c r="E898" i="23" s="1"/>
  <c r="F898" i="23" l="1"/>
  <c r="H898" i="23" s="1"/>
  <c r="I898" i="23" s="1"/>
  <c r="D899" i="23" s="1"/>
  <c r="E899" i="23" s="1"/>
  <c r="F899" i="23" l="1"/>
  <c r="H899" i="23" s="1"/>
  <c r="I899" i="23" s="1"/>
  <c r="D900" i="23" s="1"/>
  <c r="E900" i="23" s="1"/>
  <c r="F900" i="23" l="1"/>
  <c r="H900" i="23" s="1"/>
  <c r="I900" i="23" s="1"/>
  <c r="D901" i="23" s="1"/>
  <c r="E901" i="23" s="1"/>
  <c r="F901" i="23" l="1"/>
  <c r="H901" i="23" s="1"/>
  <c r="I901" i="23" s="1"/>
  <c r="D902" i="23" s="1"/>
  <c r="E902" i="23" s="1"/>
  <c r="F902" i="23" l="1"/>
  <c r="H902" i="23" s="1"/>
  <c r="I902" i="23" s="1"/>
  <c r="D903" i="23" s="1"/>
  <c r="E903" i="23" s="1"/>
  <c r="F903" i="23" l="1"/>
  <c r="H903" i="23" s="1"/>
  <c r="I903" i="23" s="1"/>
  <c r="D904" i="23" s="1"/>
  <c r="E904" i="23" s="1"/>
  <c r="F904" i="23" l="1"/>
  <c r="H904" i="23" s="1"/>
  <c r="I904" i="23" s="1"/>
  <c r="D905" i="23" s="1"/>
  <c r="E905" i="23" s="1"/>
  <c r="F905" i="23" l="1"/>
  <c r="H905" i="23" s="1"/>
  <c r="I905" i="23" s="1"/>
  <c r="D906" i="23" s="1"/>
  <c r="E906" i="23" s="1"/>
  <c r="F906" i="23" l="1"/>
  <c r="H906" i="23" s="1"/>
  <c r="I906" i="23" s="1"/>
  <c r="D907" i="23" s="1"/>
  <c r="E907" i="23" s="1"/>
  <c r="F907" i="23" l="1"/>
  <c r="H907" i="23" s="1"/>
  <c r="I907" i="23" s="1"/>
  <c r="D908" i="23" s="1"/>
  <c r="E908" i="23" s="1"/>
  <c r="F908" i="23" l="1"/>
  <c r="H908" i="23" s="1"/>
  <c r="I908" i="23" s="1"/>
  <c r="D909" i="23" s="1"/>
  <c r="E909" i="23" s="1"/>
  <c r="F909" i="23" l="1"/>
  <c r="H909" i="23" s="1"/>
  <c r="I909" i="23" s="1"/>
  <c r="D910" i="23" s="1"/>
  <c r="E910" i="23" s="1"/>
  <c r="F910" i="23" l="1"/>
  <c r="H910" i="23" s="1"/>
  <c r="I910" i="23" s="1"/>
  <c r="D911" i="23" s="1"/>
  <c r="E911" i="23" s="1"/>
  <c r="F911" i="23" l="1"/>
  <c r="H911" i="23" s="1"/>
  <c r="I911" i="23" s="1"/>
  <c r="D912" i="23" s="1"/>
  <c r="E912" i="23" s="1"/>
  <c r="F912" i="23" l="1"/>
  <c r="H912" i="23" s="1"/>
  <c r="I912" i="23" s="1"/>
  <c r="D913" i="23" s="1"/>
  <c r="E913" i="23" s="1"/>
  <c r="F913" i="23" l="1"/>
  <c r="H913" i="23" s="1"/>
  <c r="I913" i="23" s="1"/>
  <c r="D914" i="23" s="1"/>
  <c r="E914" i="23" s="1"/>
  <c r="F914" i="23" l="1"/>
  <c r="H914" i="23" s="1"/>
  <c r="I914" i="23" s="1"/>
  <c r="D915" i="23" s="1"/>
  <c r="E915" i="23" s="1"/>
  <c r="F915" i="23" l="1"/>
  <c r="H915" i="23" s="1"/>
  <c r="I915" i="23" s="1"/>
  <c r="D916" i="23" s="1"/>
  <c r="E916" i="23" s="1"/>
  <c r="F916" i="23" l="1"/>
  <c r="H916" i="23" s="1"/>
  <c r="I916" i="23" s="1"/>
  <c r="D917" i="23" s="1"/>
  <c r="E917" i="23" s="1"/>
  <c r="F917" i="23" l="1"/>
  <c r="H917" i="23" s="1"/>
  <c r="I917" i="23" s="1"/>
  <c r="D918" i="23" s="1"/>
  <c r="E918" i="23" s="1"/>
  <c r="F918" i="23" l="1"/>
  <c r="H918" i="23" s="1"/>
  <c r="I918" i="23" s="1"/>
  <c r="D919" i="23" s="1"/>
  <c r="E919" i="23" s="1"/>
  <c r="F919" i="23" l="1"/>
  <c r="H919" i="23" s="1"/>
  <c r="I919" i="23" s="1"/>
  <c r="D920" i="23" s="1"/>
  <c r="E920" i="23" s="1"/>
  <c r="F920" i="23" l="1"/>
  <c r="H920" i="23" s="1"/>
  <c r="I920" i="23" s="1"/>
  <c r="D921" i="23" s="1"/>
  <c r="E921" i="23" s="1"/>
  <c r="F921" i="23" l="1"/>
  <c r="H921" i="23" s="1"/>
  <c r="I921" i="23" s="1"/>
  <c r="D922" i="23" s="1"/>
  <c r="E922" i="23" s="1"/>
  <c r="F922" i="23" l="1"/>
  <c r="H922" i="23" s="1"/>
  <c r="I922" i="23" s="1"/>
  <c r="D923" i="23" s="1"/>
  <c r="E923" i="23" s="1"/>
  <c r="F923" i="23" l="1"/>
  <c r="H923" i="23" s="1"/>
  <c r="I923" i="23" s="1"/>
  <c r="D924" i="23" s="1"/>
  <c r="E924" i="23" s="1"/>
  <c r="F924" i="23" l="1"/>
  <c r="H924" i="23" s="1"/>
  <c r="I924" i="23" s="1"/>
  <c r="D925" i="23" s="1"/>
  <c r="E925" i="23" s="1"/>
  <c r="F925" i="23" l="1"/>
  <c r="H925" i="23" s="1"/>
  <c r="I925" i="23" s="1"/>
  <c r="D926" i="23" s="1"/>
  <c r="E926" i="23" s="1"/>
  <c r="F926" i="23" l="1"/>
  <c r="H926" i="23" s="1"/>
  <c r="I926" i="23" s="1"/>
  <c r="D927" i="23" s="1"/>
  <c r="E927" i="23" s="1"/>
  <c r="F927" i="23" l="1"/>
  <c r="H927" i="23" s="1"/>
  <c r="I927" i="23" s="1"/>
  <c r="D928" i="23" s="1"/>
  <c r="E928" i="23" s="1"/>
  <c r="F928" i="23" l="1"/>
  <c r="H928" i="23" s="1"/>
  <c r="I928" i="23" s="1"/>
  <c r="D929" i="23" s="1"/>
  <c r="E929" i="23" s="1"/>
  <c r="F929" i="23" l="1"/>
  <c r="H929" i="23" s="1"/>
  <c r="I929" i="23" s="1"/>
  <c r="D930" i="23" s="1"/>
  <c r="E930" i="23" s="1"/>
  <c r="F930" i="23" l="1"/>
  <c r="H930" i="23" s="1"/>
  <c r="I930" i="23" s="1"/>
  <c r="D931" i="23" s="1"/>
  <c r="E931" i="23" s="1"/>
  <c r="F931" i="23" l="1"/>
  <c r="H931" i="23" s="1"/>
  <c r="I931" i="23" s="1"/>
  <c r="D932" i="23" s="1"/>
  <c r="E932" i="23" s="1"/>
  <c r="F932" i="23" l="1"/>
  <c r="H932" i="23" s="1"/>
  <c r="I932" i="23" s="1"/>
  <c r="D933" i="23" s="1"/>
  <c r="E933" i="23" s="1"/>
  <c r="F933" i="23" l="1"/>
  <c r="H933" i="23" s="1"/>
  <c r="I933" i="23" s="1"/>
  <c r="D934" i="23" s="1"/>
  <c r="E934" i="23" s="1"/>
  <c r="F934" i="23" l="1"/>
  <c r="H934" i="23" s="1"/>
  <c r="I934" i="23" s="1"/>
  <c r="D935" i="23" s="1"/>
  <c r="E935" i="23" s="1"/>
  <c r="F935" i="23" l="1"/>
  <c r="H935" i="23" s="1"/>
  <c r="I935" i="23" s="1"/>
  <c r="D936" i="23" s="1"/>
  <c r="E936" i="23" s="1"/>
  <c r="F936" i="23" l="1"/>
  <c r="H936" i="23" s="1"/>
  <c r="I936" i="23" s="1"/>
  <c r="D937" i="23" s="1"/>
  <c r="E937" i="23" s="1"/>
  <c r="F937" i="23" l="1"/>
  <c r="H937" i="23" s="1"/>
  <c r="I937" i="23" s="1"/>
  <c r="D938" i="23" s="1"/>
  <c r="E938" i="23" s="1"/>
  <c r="F938" i="23" l="1"/>
  <c r="H938" i="23" s="1"/>
  <c r="I938" i="23" s="1"/>
  <c r="D939" i="23" s="1"/>
  <c r="E939" i="23" s="1"/>
  <c r="F939" i="23" l="1"/>
  <c r="H939" i="23" s="1"/>
  <c r="I939" i="23" s="1"/>
  <c r="D940" i="23" s="1"/>
  <c r="E940" i="23" s="1"/>
  <c r="F940" i="23" l="1"/>
  <c r="H940" i="23" s="1"/>
  <c r="I940" i="23" s="1"/>
  <c r="D941" i="23" s="1"/>
  <c r="E941" i="23" s="1"/>
  <c r="F941" i="23" l="1"/>
  <c r="H941" i="23" s="1"/>
  <c r="I941" i="23" s="1"/>
  <c r="D942" i="23" s="1"/>
  <c r="E942" i="23" s="1"/>
  <c r="F942" i="23" l="1"/>
  <c r="H942" i="23" s="1"/>
  <c r="I942" i="23" s="1"/>
  <c r="D943" i="23" s="1"/>
  <c r="E943" i="23" s="1"/>
  <c r="F943" i="23" l="1"/>
  <c r="H943" i="23" s="1"/>
  <c r="I943" i="23" s="1"/>
  <c r="D944" i="23" s="1"/>
  <c r="E944" i="23" s="1"/>
  <c r="F944" i="23" l="1"/>
  <c r="H944" i="23" s="1"/>
  <c r="I944" i="23" s="1"/>
  <c r="D945" i="23" s="1"/>
  <c r="E945" i="23" s="1"/>
  <c r="F945" i="23" l="1"/>
  <c r="H945" i="23" s="1"/>
  <c r="I945" i="23" s="1"/>
  <c r="D946" i="23" s="1"/>
  <c r="E946" i="23" s="1"/>
  <c r="F946" i="23" l="1"/>
  <c r="H946" i="23" s="1"/>
  <c r="I946" i="23" s="1"/>
  <c r="D947" i="23" s="1"/>
  <c r="E947" i="23" s="1"/>
  <c r="F947" i="23" l="1"/>
  <c r="H947" i="23" s="1"/>
  <c r="I947" i="23" s="1"/>
  <c r="D948" i="23" s="1"/>
  <c r="E948" i="23" s="1"/>
  <c r="F948" i="23" l="1"/>
  <c r="H948" i="23" s="1"/>
  <c r="I948" i="23" s="1"/>
  <c r="D949" i="23" s="1"/>
  <c r="E949" i="23" s="1"/>
  <c r="F949" i="23" l="1"/>
  <c r="H949" i="23" s="1"/>
  <c r="I949" i="23" s="1"/>
  <c r="D950" i="23" s="1"/>
  <c r="E950" i="23" s="1"/>
  <c r="F950" i="23" l="1"/>
  <c r="H950" i="23" s="1"/>
  <c r="I950" i="23" s="1"/>
  <c r="D951" i="23" s="1"/>
  <c r="E951" i="23" s="1"/>
  <c r="F951" i="23" l="1"/>
  <c r="H951" i="23" s="1"/>
  <c r="I951" i="23" s="1"/>
  <c r="D952" i="23" s="1"/>
  <c r="E952" i="23" s="1"/>
  <c r="F952" i="23" l="1"/>
  <c r="H952" i="23" s="1"/>
  <c r="I952" i="23" s="1"/>
  <c r="D953" i="23" s="1"/>
  <c r="E953" i="23" s="1"/>
  <c r="F953" i="23" l="1"/>
  <c r="H953" i="23" s="1"/>
  <c r="I953" i="23" s="1"/>
  <c r="D954" i="23" s="1"/>
  <c r="E954" i="23" s="1"/>
  <c r="F954" i="23" l="1"/>
  <c r="H954" i="23" s="1"/>
  <c r="I954" i="23" s="1"/>
  <c r="D955" i="23" s="1"/>
  <c r="E955" i="23" s="1"/>
  <c r="F955" i="23" l="1"/>
  <c r="H955" i="23" s="1"/>
  <c r="I955" i="23" s="1"/>
  <c r="D956" i="23" s="1"/>
  <c r="E956" i="23" s="1"/>
  <c r="F956" i="23" l="1"/>
  <c r="H956" i="23" s="1"/>
  <c r="I956" i="23" s="1"/>
  <c r="D957" i="23" s="1"/>
  <c r="E957" i="23" s="1"/>
  <c r="F957" i="23" l="1"/>
  <c r="H957" i="23" s="1"/>
  <c r="I957" i="23" s="1"/>
  <c r="D958" i="23" s="1"/>
  <c r="E958" i="23" s="1"/>
  <c r="F958" i="23" l="1"/>
  <c r="H958" i="23" s="1"/>
  <c r="I958" i="23" s="1"/>
  <c r="D959" i="23" s="1"/>
  <c r="E959" i="23" s="1"/>
  <c r="F959" i="23" l="1"/>
  <c r="H959" i="23" s="1"/>
  <c r="I959" i="23" s="1"/>
  <c r="D960" i="23" s="1"/>
  <c r="E960" i="23" s="1"/>
  <c r="F960" i="23" l="1"/>
  <c r="H960" i="23" s="1"/>
  <c r="I960" i="23" s="1"/>
  <c r="D961" i="23" s="1"/>
  <c r="E961" i="23" s="1"/>
  <c r="F961" i="23" l="1"/>
  <c r="H961" i="23" s="1"/>
  <c r="I961" i="23" s="1"/>
  <c r="D962" i="23" s="1"/>
  <c r="E962" i="23" s="1"/>
  <c r="F962" i="23" l="1"/>
  <c r="H962" i="23" s="1"/>
  <c r="I962" i="23" s="1"/>
  <c r="D963" i="23" s="1"/>
  <c r="E963" i="23" s="1"/>
  <c r="F963" i="23" l="1"/>
  <c r="H963" i="23" s="1"/>
  <c r="I963" i="23" s="1"/>
  <c r="D964" i="23" s="1"/>
  <c r="E964" i="23" s="1"/>
  <c r="F964" i="23" l="1"/>
  <c r="H964" i="23" s="1"/>
  <c r="I964" i="23" s="1"/>
  <c r="D965" i="23" s="1"/>
  <c r="E965" i="23" s="1"/>
  <c r="F965" i="23" l="1"/>
  <c r="H965" i="23" s="1"/>
  <c r="I965" i="23" s="1"/>
  <c r="D966" i="23" s="1"/>
  <c r="E966" i="23" s="1"/>
  <c r="F966" i="23" l="1"/>
  <c r="H966" i="23" s="1"/>
  <c r="I966" i="23" s="1"/>
  <c r="D967" i="23" s="1"/>
  <c r="E967" i="23" s="1"/>
  <c r="F967" i="23" l="1"/>
  <c r="H967" i="23" s="1"/>
  <c r="I967" i="23" s="1"/>
  <c r="D968" i="23" s="1"/>
  <c r="E968" i="23" s="1"/>
  <c r="F968" i="23" l="1"/>
  <c r="H968" i="23" s="1"/>
  <c r="I968" i="23" s="1"/>
  <c r="D969" i="23" s="1"/>
  <c r="E969" i="23" s="1"/>
  <c r="F969" i="23" l="1"/>
  <c r="H969" i="23" s="1"/>
  <c r="I969" i="23" s="1"/>
  <c r="D970" i="23" s="1"/>
  <c r="E970" i="23" s="1"/>
  <c r="F970" i="23" l="1"/>
  <c r="H970" i="23" s="1"/>
  <c r="I970" i="23" s="1"/>
  <c r="D971" i="23" s="1"/>
  <c r="E971" i="23" s="1"/>
  <c r="F971" i="23" l="1"/>
  <c r="H971" i="23" s="1"/>
  <c r="I971" i="23" s="1"/>
  <c r="D972" i="23" s="1"/>
  <c r="E972" i="23" s="1"/>
  <c r="F972" i="23" l="1"/>
  <c r="H972" i="23" s="1"/>
  <c r="I972" i="23" s="1"/>
  <c r="D973" i="23" s="1"/>
  <c r="E973" i="23" s="1"/>
  <c r="F973" i="23" l="1"/>
  <c r="H973" i="23" s="1"/>
  <c r="I973" i="23" s="1"/>
  <c r="D974" i="23" s="1"/>
  <c r="E974" i="23" s="1"/>
  <c r="F974" i="23" l="1"/>
  <c r="H974" i="23" s="1"/>
  <c r="I974" i="23" s="1"/>
  <c r="D975" i="23" s="1"/>
  <c r="E975" i="23" s="1"/>
  <c r="F975" i="23" l="1"/>
  <c r="H975" i="23" s="1"/>
  <c r="I975" i="23" s="1"/>
  <c r="D976" i="23" s="1"/>
  <c r="E976" i="23" s="1"/>
  <c r="F976" i="23" l="1"/>
  <c r="H976" i="23" s="1"/>
  <c r="I976" i="23" s="1"/>
  <c r="D977" i="23" s="1"/>
  <c r="E977" i="23" s="1"/>
  <c r="F977" i="23" l="1"/>
  <c r="H977" i="23" s="1"/>
  <c r="I977" i="23" s="1"/>
  <c r="D978" i="23" s="1"/>
  <c r="E978" i="23" s="1"/>
  <c r="F978" i="23" l="1"/>
  <c r="H978" i="23" s="1"/>
  <c r="I978" i="23" s="1"/>
  <c r="D979" i="23" s="1"/>
  <c r="E979" i="23" s="1"/>
  <c r="F979" i="23" l="1"/>
  <c r="H979" i="23" s="1"/>
  <c r="I979" i="23" s="1"/>
  <c r="D980" i="23" s="1"/>
  <c r="E980" i="23" s="1"/>
  <c r="F980" i="23" l="1"/>
  <c r="H980" i="23" s="1"/>
  <c r="I980" i="23" s="1"/>
  <c r="D981" i="23" s="1"/>
  <c r="E981" i="23" s="1"/>
  <c r="F981" i="23" l="1"/>
  <c r="H981" i="23" s="1"/>
  <c r="I981" i="23" s="1"/>
  <c r="D982" i="23" s="1"/>
  <c r="E982" i="23" s="1"/>
  <c r="F982" i="23" l="1"/>
  <c r="H982" i="23" s="1"/>
  <c r="I982" i="23" s="1"/>
  <c r="D983" i="23" s="1"/>
  <c r="E983" i="23" s="1"/>
  <c r="F983" i="23" l="1"/>
  <c r="H983" i="23" s="1"/>
  <c r="I983" i="23" s="1"/>
  <c r="D984" i="23" s="1"/>
  <c r="E984" i="23" s="1"/>
  <c r="F984" i="23" l="1"/>
  <c r="H984" i="23" s="1"/>
  <c r="I984" i="23" s="1"/>
  <c r="D985" i="23" s="1"/>
  <c r="E985" i="23" s="1"/>
  <c r="F985" i="23" l="1"/>
  <c r="H985" i="23" s="1"/>
  <c r="I985" i="23" s="1"/>
  <c r="D986" i="23" s="1"/>
  <c r="E986" i="23" s="1"/>
  <c r="F986" i="23" l="1"/>
  <c r="H986" i="23" s="1"/>
  <c r="I986" i="23" s="1"/>
  <c r="D987" i="23" s="1"/>
  <c r="E987" i="23" s="1"/>
  <c r="F987" i="23" l="1"/>
  <c r="H987" i="23" s="1"/>
  <c r="I987" i="23" s="1"/>
  <c r="D988" i="23" s="1"/>
  <c r="E988" i="23" s="1"/>
  <c r="F988" i="23" l="1"/>
  <c r="H988" i="23" s="1"/>
  <c r="I988" i="23" s="1"/>
  <c r="D989" i="23" s="1"/>
  <c r="E989" i="23" s="1"/>
  <c r="F989" i="23" l="1"/>
  <c r="H989" i="23" s="1"/>
  <c r="I989" i="23" s="1"/>
  <c r="D990" i="23" s="1"/>
  <c r="E990" i="23" s="1"/>
  <c r="F990" i="23" l="1"/>
  <c r="H990" i="23" s="1"/>
  <c r="I990" i="23" s="1"/>
  <c r="D991" i="23" s="1"/>
  <c r="E991" i="23" s="1"/>
  <c r="F991" i="23" l="1"/>
  <c r="H991" i="23" s="1"/>
  <c r="I991" i="23" s="1"/>
  <c r="D992" i="23" s="1"/>
  <c r="E992" i="23" s="1"/>
  <c r="F992" i="23" l="1"/>
  <c r="H992" i="23" s="1"/>
  <c r="I992" i="23" s="1"/>
  <c r="D993" i="23" s="1"/>
  <c r="E993" i="23" s="1"/>
  <c r="F993" i="23" l="1"/>
  <c r="H993" i="23" s="1"/>
  <c r="I993" i="23" s="1"/>
  <c r="D994" i="23" s="1"/>
  <c r="E994" i="23" s="1"/>
  <c r="F994" i="23" l="1"/>
  <c r="H994" i="23" s="1"/>
  <c r="I994" i="23" s="1"/>
  <c r="D995" i="23" s="1"/>
  <c r="E995" i="23" s="1"/>
  <c r="F995" i="23" l="1"/>
  <c r="H995" i="23" s="1"/>
  <c r="I995" i="23" s="1"/>
  <c r="D996" i="23" s="1"/>
  <c r="E996" i="23" s="1"/>
  <c r="F996" i="23" l="1"/>
  <c r="H996" i="23" s="1"/>
  <c r="I996" i="23" s="1"/>
  <c r="D997" i="23" s="1"/>
  <c r="E997" i="23" s="1"/>
  <c r="F997" i="23" l="1"/>
  <c r="H997" i="23" s="1"/>
  <c r="I997" i="23" s="1"/>
  <c r="D998" i="23" s="1"/>
  <c r="E998" i="23" s="1"/>
  <c r="F998" i="23" l="1"/>
  <c r="H998" i="23" s="1"/>
  <c r="I998" i="23" s="1"/>
  <c r="D999" i="23" s="1"/>
  <c r="E999" i="23" s="1"/>
  <c r="F999" i="23" l="1"/>
  <c r="H999" i="23" s="1"/>
  <c r="I999" i="23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apples.xlsx!Table1" type="102" refreshedVersion="5" minRefreshableVersion="5">
    <extLst>
      <ext xmlns:x15="http://schemas.microsoft.com/office/spreadsheetml/2010/11/main" uri="{DE250136-89BD-433C-8126-D09CA5730AF9}">
        <x15:connection id="Table1-f76fd38c-db22-4b48-9415-bea20b19a04b">
          <x15:rangePr sourceName="_xlcn.WorksheetConnection_apples.xlsxTable11"/>
        </x15:connection>
      </ext>
    </extLst>
  </connection>
  <connection id="3" name="WorksheetConnection_Sheet3!$A$4:$I$27" type="102" refreshedVersion="5" minRefreshableVersion="5">
    <extLst>
      <ext xmlns:x15="http://schemas.microsoft.com/office/spreadsheetml/2010/11/main" uri="{DE250136-89BD-433C-8126-D09CA5730AF9}">
        <x15:connection id="Range-817d0e56-4c92-4c34-bfc3-7bdeccdfe5b0" autoDelete="1">
          <x15:rangePr sourceName="_xlcn.WorksheetConnection_Sheet3A4I271"/>
        </x15:connection>
      </ext>
    </extLst>
  </connection>
</connections>
</file>

<file path=xl/sharedStrings.xml><?xml version="1.0" encoding="utf-8"?>
<sst xmlns="http://schemas.openxmlformats.org/spreadsheetml/2006/main" count="483" uniqueCount="116">
  <si>
    <t>earnings</t>
  </si>
  <si>
    <t>percentage of rotten apples</t>
  </si>
  <si>
    <t>number of apples</t>
  </si>
  <si>
    <t>number of basket needed</t>
  </si>
  <si>
    <t>number of apples per baskets</t>
  </si>
  <si>
    <t>percentage of sold baskets</t>
  </si>
  <si>
    <t>Sold baskets</t>
  </si>
  <si>
    <t>price per basket</t>
  </si>
  <si>
    <t>number of good apples</t>
  </si>
  <si>
    <t>The Green Farm</t>
  </si>
  <si>
    <t>Apple Counting</t>
  </si>
  <si>
    <t>Tree 1</t>
  </si>
  <si>
    <t>Tree 2</t>
  </si>
  <si>
    <t>Tree 3</t>
  </si>
  <si>
    <t>Tree 4</t>
  </si>
  <si>
    <t>Tree 5</t>
  </si>
  <si>
    <t>Tree 6</t>
  </si>
  <si>
    <t>Tree 7</t>
  </si>
  <si>
    <t>Tree 8</t>
  </si>
  <si>
    <t>Apples</t>
  </si>
  <si>
    <t>Total</t>
  </si>
  <si>
    <t>morning</t>
  </si>
  <si>
    <t>afternoon</t>
  </si>
  <si>
    <t>Grand Total</t>
  </si>
  <si>
    <t>total</t>
  </si>
  <si>
    <t>Example 1</t>
  </si>
  <si>
    <t>Example 2</t>
  </si>
  <si>
    <t>Example 3</t>
  </si>
  <si>
    <t>satisfaction</t>
  </si>
  <si>
    <t>Tree 9</t>
  </si>
  <si>
    <t>Tree 10</t>
  </si>
  <si>
    <t>Tree 11</t>
  </si>
  <si>
    <t>Tree 12</t>
  </si>
  <si>
    <t>Tree 13</t>
  </si>
  <si>
    <t>Tree 14</t>
  </si>
  <si>
    <t>Tree 15</t>
  </si>
  <si>
    <t>Tree 16</t>
  </si>
  <si>
    <t>Tree 17</t>
  </si>
  <si>
    <t>Tree 18</t>
  </si>
  <si>
    <t>Tree 19</t>
  </si>
  <si>
    <t>Tree 20</t>
  </si>
  <si>
    <t>Tree 21</t>
  </si>
  <si>
    <t>Tree 22</t>
  </si>
  <si>
    <t>Tree 23</t>
  </si>
  <si>
    <t>health</t>
  </si>
  <si>
    <t>health (1-3)</t>
  </si>
  <si>
    <t>1 is bad</t>
  </si>
  <si>
    <t>3 is good</t>
  </si>
  <si>
    <t xml:space="preserve">Harvester </t>
  </si>
  <si>
    <t>name</t>
  </si>
  <si>
    <t>John</t>
  </si>
  <si>
    <t>Larry</t>
  </si>
  <si>
    <t>Laurene</t>
  </si>
  <si>
    <t>Elise</t>
  </si>
  <si>
    <t>Matt</t>
  </si>
  <si>
    <t>age</t>
  </si>
  <si>
    <t>Row Labels</t>
  </si>
  <si>
    <t>Sum of 2010</t>
  </si>
  <si>
    <t>Sum of 2011</t>
  </si>
  <si>
    <t>Sum of 2012</t>
  </si>
  <si>
    <t>Sum of 2013</t>
  </si>
  <si>
    <t>Sum of 2014</t>
  </si>
  <si>
    <t>(All)</t>
  </si>
  <si>
    <t>Name 2011</t>
  </si>
  <si>
    <t>Name 2012</t>
  </si>
  <si>
    <t>Name 2013</t>
  </si>
  <si>
    <t>Name 2014</t>
  </si>
  <si>
    <t>Name 2010</t>
  </si>
  <si>
    <t>Harvester</t>
  </si>
  <si>
    <t>Liter of water</t>
  </si>
  <si>
    <t>Sum of Liter of water</t>
  </si>
  <si>
    <t>health 2014</t>
  </si>
  <si>
    <t>Pack A</t>
  </si>
  <si>
    <t>Pack B</t>
  </si>
  <si>
    <t>Pack C</t>
  </si>
  <si>
    <t>Pack D</t>
  </si>
  <si>
    <t>Profit</t>
  </si>
  <si>
    <t>available</t>
  </si>
  <si>
    <t>Quantity</t>
  </si>
  <si>
    <t>Apple sales 2014</t>
  </si>
  <si>
    <t>Profit ($)</t>
  </si>
  <si>
    <t>Basket ($)</t>
  </si>
  <si>
    <t>Flowers ($)</t>
  </si>
  <si>
    <t>Ribbon ($)</t>
  </si>
  <si>
    <t>how many of each basket type should i make to maximize my profit??</t>
  </si>
  <si>
    <t>Yearly Harvests</t>
  </si>
  <si>
    <t>Original Loan</t>
  </si>
  <si>
    <t>Monthly</t>
  </si>
  <si>
    <t>interest</t>
  </si>
  <si>
    <t>duration (years)</t>
  </si>
  <si>
    <t>amount due</t>
  </si>
  <si>
    <t>monthly interest</t>
  </si>
  <si>
    <t>scheduled</t>
  </si>
  <si>
    <t>additional pmt</t>
  </si>
  <si>
    <t>end balance</t>
  </si>
  <si>
    <t>total payement</t>
  </si>
  <si>
    <t>residual value</t>
  </si>
  <si>
    <t xml:space="preserve"> every month to reimburse our loan</t>
  </si>
  <si>
    <t xml:space="preserve">This is the minimum value we must pay </t>
  </si>
  <si>
    <t>IPMT</t>
  </si>
  <si>
    <t>PV</t>
  </si>
  <si>
    <t>PV(0.05,1,1000)</t>
  </si>
  <si>
    <t>NPV</t>
  </si>
  <si>
    <t>if I invest $952 today, they will be worth $1000 in one year at a rate of 5%</t>
  </si>
  <si>
    <t>or my $1000 today are only worth $952 after one year if the inflation is 5%.</t>
  </si>
  <si>
    <t>NPV(0.05,1000, 1000)</t>
  </si>
  <si>
    <t>this is the same but for a serie of cash flows (here 2 investment of 1000 each)</t>
  </si>
  <si>
    <t>year 1</t>
  </si>
  <si>
    <t>Initial investment Year 0)</t>
  </si>
  <si>
    <t>year 2</t>
  </si>
  <si>
    <t>year 3</t>
  </si>
  <si>
    <t>year 4</t>
  </si>
  <si>
    <t>year 5</t>
  </si>
  <si>
    <t>year 6</t>
  </si>
  <si>
    <t>year 7</t>
  </si>
  <si>
    <t xml:space="preserve">interest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</si>
</sst>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[Red]\(&quot;$&quot;#,##0\)"/>
    <numFmt numFmtId="165" formatCode="&quot;$&quot;#,##0.00;[Red]&quot;$&quot;#,##0.00"/>
    <numFmt numFmtId="166" formatCode="_-* #,##0_-;\-* #,##0_-;_-* &quot;-&quot;??_-;_-@_-"/>
    <numFmt numFmtId="167" formatCode="_-&quot;$&quot;* #,##0_-;\-&quot;$&quot;* #,##0_-;_-&quot;$&quot;* &quot;-&quot;??_-;_-@_-"/>
    <numFmt numFmtId="180" formatCode="_-&quot;$&quot;* #,##0.00_-;\-&quot;$&quot;* #,##0.00_-;_-&quot;$&quot;* &quot;-&quot;??_-;_-@_-"/>
    <numFmt numFmtId="181" formatCode="_-* #,##0.00_-;\-* #,##0.00_-;_-* &quot;-&quot;??_-;_-@_-"/>
  </numFmts>
  <fonts count="13" x14ac:knownFonts="1">
    <font>
      <sz val="10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1"/>
      <color theme="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BBE3"/>
        <bgColor indexed="64"/>
      </patternFill>
    </fill>
    <fill>
      <patternFill patternType="solid">
        <fgColor theme="8" tint="0.59999389629810485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6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</cellStyleXfs>
  <cellXfs count="139">
    <xf numFmtId="0" fontId="0" fillId="0" borderId="0" xfId="0"/>
    <xf numFmtId="9" fontId="0" fillId="0" borderId="0" xfId="0" applyNumberFormat="1"/>
    <xf numFmtId="164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1" fontId="2" fillId="0" borderId="0" xfId="0" applyNumberFormat="1" applyFont="1"/>
    <xf numFmtId="0" fontId="4" fillId="0" borderId="0" xfId="0" applyFont="1"/>
    <xf numFmtId="165" fontId="2" fillId="0" borderId="0" xfId="0" applyNumberFormat="1" applyFont="1"/>
    <xf numFmtId="0" fontId="5" fillId="0" borderId="0" xfId="0" applyFont="1"/>
    <xf numFmtId="0" fontId="1" fillId="0" borderId="1" xfId="0" applyFont="1" applyBorder="1"/>
    <xf numFmtId="0" fontId="1" fillId="0" borderId="4" xfId="0" applyFont="1" applyBorder="1"/>
    <xf numFmtId="0" fontId="0" fillId="0" borderId="0" xfId="0" applyBorder="1"/>
    <xf numFmtId="0" fontId="0" fillId="0" borderId="5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0" fillId="0" borderId="2" xfId="0" applyBorder="1"/>
    <xf numFmtId="0" fontId="0" fillId="0" borderId="3" xfId="0" applyBorder="1"/>
    <xf numFmtId="0" fontId="1" fillId="0" borderId="6" xfId="0" applyFont="1" applyBorder="1"/>
    <xf numFmtId="0" fontId="4" fillId="0" borderId="1" xfId="0" applyFont="1" applyBorder="1"/>
    <xf numFmtId="0" fontId="4" fillId="0" borderId="9" xfId="0" applyFont="1" applyBorder="1"/>
    <xf numFmtId="0" fontId="0" fillId="0" borderId="10" xfId="0" applyBorder="1"/>
    <xf numFmtId="0" fontId="0" fillId="0" borderId="11" xfId="0" applyBorder="1"/>
    <xf numFmtId="0" fontId="1" fillId="0" borderId="0" xfId="0" applyFont="1" applyFill="1" applyBorder="1"/>
    <xf numFmtId="0" fontId="0" fillId="0" borderId="6" xfId="0" applyBorder="1"/>
    <xf numFmtId="0" fontId="1" fillId="0" borderId="9" xfId="0" applyFont="1" applyFill="1" applyBorder="1"/>
    <xf numFmtId="0" fontId="1" fillId="0" borderId="10" xfId="0" applyFont="1" applyFill="1" applyBorder="1"/>
    <xf numFmtId="0" fontId="1" fillId="0" borderId="11" xfId="0" applyFont="1" applyFill="1" applyBorder="1"/>
    <xf numFmtId="0" fontId="0" fillId="0" borderId="1" xfId="0" applyBorder="1"/>
    <xf numFmtId="0" fontId="0" fillId="0" borderId="9" xfId="0" applyBorder="1"/>
    <xf numFmtId="0" fontId="1" fillId="0" borderId="2" xfId="0" applyFont="1" applyBorder="1"/>
    <xf numFmtId="0" fontId="1" fillId="0" borderId="0" xfId="0" applyFont="1" applyBorder="1"/>
    <xf numFmtId="0" fontId="1" fillId="0" borderId="7" xfId="0" applyFont="1" applyBorder="1"/>
    <xf numFmtId="0" fontId="4" fillId="0" borderId="6" xfId="0" applyFont="1" applyBorder="1"/>
    <xf numFmtId="0" fontId="8" fillId="2" borderId="13" xfId="0" applyFont="1" applyFill="1" applyBorder="1"/>
    <xf numFmtId="0" fontId="9" fillId="2" borderId="13" xfId="0" applyFont="1" applyFill="1" applyBorder="1"/>
    <xf numFmtId="0" fontId="4" fillId="2" borderId="13" xfId="0" applyFont="1" applyFill="1" applyBorder="1"/>
    <xf numFmtId="0" fontId="0" fillId="2" borderId="13" xfId="0" applyFill="1" applyBorder="1"/>
    <xf numFmtId="0" fontId="1" fillId="2" borderId="13" xfId="0" applyFont="1" applyFill="1" applyBorder="1"/>
    <xf numFmtId="166" fontId="0" fillId="0" borderId="0" xfId="1" applyNumberFormat="1" applyFont="1"/>
    <xf numFmtId="166" fontId="7" fillId="2" borderId="13" xfId="1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3" xfId="0" applyBorder="1"/>
    <xf numFmtId="0" fontId="8" fillId="2" borderId="14" xfId="0" applyFont="1" applyFill="1" applyBorder="1" applyAlignment="1"/>
    <xf numFmtId="0" fontId="8" fillId="2" borderId="15" xfId="0" applyFont="1" applyFill="1" applyBorder="1" applyAlignment="1"/>
    <xf numFmtId="0" fontId="8" fillId="2" borderId="14" xfId="0" applyFont="1" applyFill="1" applyBorder="1" applyAlignment="1">
      <alignment wrapText="1"/>
    </xf>
    <xf numFmtId="166" fontId="0" fillId="0" borderId="13" xfId="0" applyNumberFormat="1" applyFill="1" applyBorder="1"/>
    <xf numFmtId="0" fontId="0" fillId="0" borderId="0" xfId="0" applyFill="1" applyBorder="1"/>
    <xf numFmtId="0" fontId="8" fillId="0" borderId="0" xfId="0" applyFont="1" applyFill="1" applyBorder="1" applyAlignment="1"/>
    <xf numFmtId="166" fontId="0" fillId="0" borderId="0" xfId="1" applyNumberFormat="1" applyFont="1" applyFill="1" applyBorder="1"/>
    <xf numFmtId="0" fontId="4" fillId="0" borderId="0" xfId="0" applyFont="1" applyFill="1" applyBorder="1"/>
    <xf numFmtId="0" fontId="0" fillId="0" borderId="13" xfId="0" applyFill="1" applyBorder="1"/>
    <xf numFmtId="0" fontId="0" fillId="0" borderId="13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166" fontId="0" fillId="0" borderId="17" xfId="0" applyNumberFormat="1" applyFill="1" applyBorder="1"/>
    <xf numFmtId="0" fontId="0" fillId="0" borderId="17" xfId="0" applyFill="1" applyBorder="1"/>
    <xf numFmtId="0" fontId="0" fillId="0" borderId="17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166" fontId="0" fillId="0" borderId="15" xfId="0" applyNumberFormat="1" applyFill="1" applyBorder="1"/>
    <xf numFmtId="166" fontId="0" fillId="0" borderId="19" xfId="0" applyNumberFormat="1" applyFill="1" applyBorder="1"/>
    <xf numFmtId="0" fontId="8" fillId="0" borderId="20" xfId="0" applyFont="1" applyFill="1" applyBorder="1"/>
    <xf numFmtId="0" fontId="8" fillId="0" borderId="21" xfId="0" applyFont="1" applyFill="1" applyBorder="1"/>
    <xf numFmtId="0" fontId="8" fillId="0" borderId="22" xfId="0" applyFont="1" applyFill="1" applyBorder="1"/>
    <xf numFmtId="166" fontId="0" fillId="0" borderId="23" xfId="0" applyNumberFormat="1" applyFill="1" applyBorder="1"/>
    <xf numFmtId="166" fontId="0" fillId="0" borderId="24" xfId="0" applyNumberFormat="1" applyFill="1" applyBorder="1"/>
    <xf numFmtId="0" fontId="0" fillId="0" borderId="24" xfId="0" applyFill="1" applyBorder="1"/>
    <xf numFmtId="0" fontId="0" fillId="0" borderId="2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8" fillId="0" borderId="12" xfId="0" applyFont="1" applyFill="1" applyBorder="1"/>
    <xf numFmtId="0" fontId="8" fillId="0" borderId="26" xfId="0" applyFont="1" applyFill="1" applyBorder="1" applyAlignment="1">
      <alignment wrapText="1"/>
    </xf>
    <xf numFmtId="0" fontId="8" fillId="0" borderId="27" xfId="0" applyFont="1" applyFill="1" applyBorder="1" applyAlignment="1"/>
    <xf numFmtId="0" fontId="8" fillId="0" borderId="27" xfId="0" applyFont="1" applyFill="1" applyBorder="1"/>
    <xf numFmtId="0" fontId="8" fillId="0" borderId="28" xfId="0" applyFont="1" applyFill="1" applyBorder="1" applyAlignment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4" fillId="0" borderId="35" xfId="0" applyFont="1" applyBorder="1"/>
    <xf numFmtId="0" fontId="4" fillId="0" borderId="20" xfId="0" applyFont="1" applyBorder="1"/>
    <xf numFmtId="0" fontId="4" fillId="0" borderId="21" xfId="0" applyFont="1" applyBorder="1"/>
    <xf numFmtId="0" fontId="4" fillId="0" borderId="27" xfId="0" applyFont="1" applyBorder="1"/>
    <xf numFmtId="0" fontId="4" fillId="0" borderId="28" xfId="0" applyFont="1" applyBorder="1"/>
    <xf numFmtId="0" fontId="4" fillId="0" borderId="26" xfId="0" applyFont="1" applyBorder="1"/>
    <xf numFmtId="0" fontId="0" fillId="0" borderId="12" xfId="0" applyBorder="1"/>
    <xf numFmtId="0" fontId="4" fillId="0" borderId="22" xfId="0" applyFont="1" applyBorder="1"/>
    <xf numFmtId="0" fontId="4" fillId="0" borderId="4" xfId="0" applyFont="1" applyBorder="1"/>
    <xf numFmtId="0" fontId="4" fillId="0" borderId="3" xfId="0" applyFont="1" applyBorder="1"/>
    <xf numFmtId="44" fontId="0" fillId="0" borderId="34" xfId="2" applyFont="1" applyBorder="1"/>
    <xf numFmtId="44" fontId="0" fillId="0" borderId="30" xfId="2" applyFont="1" applyBorder="1"/>
    <xf numFmtId="44" fontId="0" fillId="0" borderId="31" xfId="2" applyFont="1" applyBorder="1"/>
    <xf numFmtId="44" fontId="0" fillId="0" borderId="15" xfId="2" applyFont="1" applyBorder="1"/>
    <xf numFmtId="44" fontId="0" fillId="0" borderId="13" xfId="2" applyFont="1" applyBorder="1"/>
    <xf numFmtId="44" fontId="0" fillId="0" borderId="16" xfId="2" applyFont="1" applyBorder="1"/>
    <xf numFmtId="167" fontId="0" fillId="0" borderId="31" xfId="2" applyNumberFormat="1" applyFont="1" applyBorder="1"/>
    <xf numFmtId="167" fontId="0" fillId="0" borderId="16" xfId="2" applyNumberFormat="1" applyFont="1" applyBorder="1"/>
    <xf numFmtId="44" fontId="0" fillId="0" borderId="19" xfId="2" applyNumberFormat="1" applyFont="1" applyBorder="1"/>
    <xf numFmtId="44" fontId="0" fillId="0" borderId="17" xfId="2" applyNumberFormat="1" applyFont="1" applyBorder="1"/>
    <xf numFmtId="44" fontId="0" fillId="0" borderId="18" xfId="2" applyNumberFormat="1" applyFont="1" applyBorder="1"/>
    <xf numFmtId="0" fontId="11" fillId="0" borderId="0" xfId="0" applyFont="1"/>
    <xf numFmtId="167" fontId="0" fillId="3" borderId="29" xfId="2" applyNumberFormat="1" applyFont="1" applyFill="1" applyBorder="1"/>
    <xf numFmtId="167" fontId="0" fillId="3" borderId="32" xfId="2" applyNumberFormat="1" applyFont="1" applyFill="1" applyBorder="1"/>
    <xf numFmtId="166" fontId="0" fillId="3" borderId="33" xfId="1" applyNumberFormat="1" applyFont="1" applyFill="1" applyBorder="1"/>
    <xf numFmtId="167" fontId="0" fillId="4" borderId="4" xfId="2" applyNumberFormat="1" applyFont="1" applyFill="1" applyBorder="1"/>
    <xf numFmtId="166" fontId="0" fillId="5" borderId="23" xfId="1" applyNumberFormat="1" applyFont="1" applyFill="1" applyBorder="1"/>
    <xf numFmtId="166" fontId="0" fillId="5" borderId="24" xfId="1" applyNumberFormat="1" applyFont="1" applyFill="1" applyBorder="1"/>
    <xf numFmtId="166" fontId="0" fillId="5" borderId="25" xfId="1" applyNumberFormat="1" applyFont="1" applyFill="1" applyBorder="1"/>
    <xf numFmtId="43" fontId="0" fillId="0" borderId="0" xfId="1" applyFont="1"/>
    <xf numFmtId="44" fontId="0" fillId="0" borderId="0" xfId="2" applyFont="1"/>
    <xf numFmtId="44" fontId="0" fillId="0" borderId="0" xfId="2" applyNumberFormat="1" applyFont="1"/>
    <xf numFmtId="14" fontId="0" fillId="0" borderId="0" xfId="0" applyNumberFormat="1"/>
    <xf numFmtId="43" fontId="0" fillId="0" borderId="0" xfId="0" applyNumberFormat="1"/>
    <xf numFmtId="8" fontId="0" fillId="0" borderId="0" xfId="0" applyNumberFormat="1"/>
    <xf numFmtId="43" fontId="4" fillId="0" borderId="0" xfId="1" applyFont="1"/>
    <xf numFmtId="44" fontId="0" fillId="0" borderId="0" xfId="0" applyNumberFormat="1"/>
    <xf numFmtId="43" fontId="0" fillId="0" borderId="0" xfId="1" applyNumberFormat="1" applyFont="1"/>
    <xf numFmtId="0" fontId="0" fillId="0" borderId="0" xfId="1" applyNumberFormat="1" applyFont="1"/>
    <xf numFmtId="44" fontId="4" fillId="0" borderId="0" xfId="2" applyFont="1"/>
    <xf numFmtId="0" fontId="0" fillId="0" borderId="0" xfId="0" applyAlignment="1">
      <alignment horizontal="center" vertical="center" wrapText="1"/>
    </xf>
    <xf numFmtId="44" fontId="0" fillId="0" borderId="0" xfId="0" applyNumberFormat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44" fontId="1" fillId="6" borderId="13" xfId="2" applyFont="1" applyFill="1" applyBorder="1" applyAlignment="1">
      <alignment horizontal="center" vertical="center" wrapText="1"/>
    </xf>
    <xf numFmtId="43" fontId="1" fillId="6" borderId="13" xfId="1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8" fontId="0" fillId="0" borderId="0" xfId="2" applyNumberFormat="1" applyFont="1"/>
    <xf numFmtId="8" fontId="0" fillId="0" borderId="5" xfId="0" applyNumberFormat="1" applyBorder="1"/>
    <xf numFmtId="9" fontId="0" fillId="0" borderId="8" xfId="3" applyFont="1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4" fillId="0" borderId="38" xfId="0" applyFont="1" applyBorder="1"/>
    <xf numFmtId="0" fontId="4" fillId="0" borderId="39" xfId="0" applyFont="1" applyBorder="1"/>
  </cellXfs>
  <cellStyles count="7">
    <cellStyle name="Comma" xfId="1" builtinId="3"/>
    <cellStyle name="Comma 2" xfId="5"/>
    <cellStyle name="Currency" xfId="2" builtinId="4"/>
    <cellStyle name="Currency 2" xfId="6"/>
    <cellStyle name="Normal" xfId="0" builtinId="0"/>
    <cellStyle name="Normal 2" xfId="4"/>
    <cellStyle name="Percent" xfId="3" builtinId="5"/>
  </cellStyles>
  <dxfs count="20"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colors>
    <mruColors>
      <color rgb="FFF7BB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field!$B$4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field!$A$5:$A$12</c:f>
              <c:strCache>
                <c:ptCount val="8"/>
                <c:pt idx="0">
                  <c:v>Tree 1</c:v>
                </c:pt>
                <c:pt idx="1">
                  <c:v>Tree 2</c:v>
                </c:pt>
                <c:pt idx="2">
                  <c:v>Tree 3</c:v>
                </c:pt>
                <c:pt idx="3">
                  <c:v>Tree 4</c:v>
                </c:pt>
                <c:pt idx="4">
                  <c:v>Tree 5</c:v>
                </c:pt>
                <c:pt idx="5">
                  <c:v>Tree 6</c:v>
                </c:pt>
                <c:pt idx="6">
                  <c:v>Tree 7</c:v>
                </c:pt>
                <c:pt idx="7">
                  <c:v>Tree 8</c:v>
                </c:pt>
              </c:strCache>
            </c:strRef>
          </c:cat>
          <c:val>
            <c:numRef>
              <c:f>field!$B$5:$B$12</c:f>
              <c:numCache>
                <c:formatCode>General</c:formatCode>
                <c:ptCount val="8"/>
                <c:pt idx="0">
                  <c:v>408</c:v>
                </c:pt>
                <c:pt idx="1">
                  <c:v>257</c:v>
                </c:pt>
                <c:pt idx="2">
                  <c:v>325</c:v>
                </c:pt>
                <c:pt idx="3">
                  <c:v>244</c:v>
                </c:pt>
                <c:pt idx="4">
                  <c:v>488</c:v>
                </c:pt>
                <c:pt idx="5">
                  <c:v>100</c:v>
                </c:pt>
                <c:pt idx="6">
                  <c:v>401</c:v>
                </c:pt>
                <c:pt idx="7">
                  <c:v>509</c:v>
                </c:pt>
              </c:numCache>
            </c:numRef>
          </c:val>
        </c:ser>
        <c:ser>
          <c:idx val="1"/>
          <c:order val="1"/>
          <c:tx>
            <c:strRef>
              <c:f>field!$C$4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field!$A$5:$A$12</c:f>
              <c:strCache>
                <c:ptCount val="8"/>
                <c:pt idx="0">
                  <c:v>Tree 1</c:v>
                </c:pt>
                <c:pt idx="1">
                  <c:v>Tree 2</c:v>
                </c:pt>
                <c:pt idx="2">
                  <c:v>Tree 3</c:v>
                </c:pt>
                <c:pt idx="3">
                  <c:v>Tree 4</c:v>
                </c:pt>
                <c:pt idx="4">
                  <c:v>Tree 5</c:v>
                </c:pt>
                <c:pt idx="5">
                  <c:v>Tree 6</c:v>
                </c:pt>
                <c:pt idx="6">
                  <c:v>Tree 7</c:v>
                </c:pt>
                <c:pt idx="7">
                  <c:v>Tree 8</c:v>
                </c:pt>
              </c:strCache>
            </c:strRef>
          </c:cat>
          <c:val>
            <c:numRef>
              <c:f>field!$C$5:$C$12</c:f>
              <c:numCache>
                <c:formatCode>General</c:formatCode>
                <c:ptCount val="8"/>
                <c:pt idx="0">
                  <c:v>200</c:v>
                </c:pt>
                <c:pt idx="1">
                  <c:v>120</c:v>
                </c:pt>
                <c:pt idx="2">
                  <c:v>145</c:v>
                </c:pt>
                <c:pt idx="3">
                  <c:v>123</c:v>
                </c:pt>
                <c:pt idx="4">
                  <c:v>142</c:v>
                </c:pt>
                <c:pt idx="5">
                  <c:v>20</c:v>
                </c:pt>
                <c:pt idx="6">
                  <c:v>231</c:v>
                </c:pt>
                <c:pt idx="7">
                  <c:v>12</c:v>
                </c:pt>
              </c:numCache>
            </c:numRef>
          </c:val>
        </c:ser>
        <c:ser>
          <c:idx val="2"/>
          <c:order val="2"/>
          <c:tx>
            <c:strRef>
              <c:f>field!$D$4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field!$A$5:$A$12</c:f>
              <c:strCache>
                <c:ptCount val="8"/>
                <c:pt idx="0">
                  <c:v>Tree 1</c:v>
                </c:pt>
                <c:pt idx="1">
                  <c:v>Tree 2</c:v>
                </c:pt>
                <c:pt idx="2">
                  <c:v>Tree 3</c:v>
                </c:pt>
                <c:pt idx="3">
                  <c:v>Tree 4</c:v>
                </c:pt>
                <c:pt idx="4">
                  <c:v>Tree 5</c:v>
                </c:pt>
                <c:pt idx="5">
                  <c:v>Tree 6</c:v>
                </c:pt>
                <c:pt idx="6">
                  <c:v>Tree 7</c:v>
                </c:pt>
                <c:pt idx="7">
                  <c:v>Tree 8</c:v>
                </c:pt>
              </c:strCache>
            </c:strRef>
          </c:cat>
          <c:val>
            <c:numRef>
              <c:f>field!$D$5:$D$12</c:f>
              <c:numCache>
                <c:formatCode>General</c:formatCode>
                <c:ptCount val="8"/>
                <c:pt idx="0">
                  <c:v>608</c:v>
                </c:pt>
                <c:pt idx="1">
                  <c:v>377</c:v>
                </c:pt>
                <c:pt idx="2">
                  <c:v>470</c:v>
                </c:pt>
                <c:pt idx="3">
                  <c:v>367</c:v>
                </c:pt>
                <c:pt idx="4">
                  <c:v>630</c:v>
                </c:pt>
                <c:pt idx="5">
                  <c:v>120</c:v>
                </c:pt>
                <c:pt idx="6">
                  <c:v>632</c:v>
                </c:pt>
                <c:pt idx="7">
                  <c:v>521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11978216"/>
        <c:axId val="211975864"/>
      </c:barChart>
      <c:catAx>
        <c:axId val="21197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975864"/>
        <c:crosses val="autoZero"/>
        <c:auto val="1"/>
        <c:lblAlgn val="ctr"/>
        <c:lblOffset val="100"/>
        <c:noMultiLvlLbl val="0"/>
      </c:catAx>
      <c:valAx>
        <c:axId val="211975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1978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'big field filtering (2)'!$A$5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(2)'!$B$5:$D$5</c:f>
              <c:numCache>
                <c:formatCode>General</c:formatCode>
                <c:ptCount val="3"/>
                <c:pt idx="0">
                  <c:v>100</c:v>
                </c:pt>
                <c:pt idx="1">
                  <c:v>20</c:v>
                </c:pt>
                <c:pt idx="2">
                  <c:v>120</c:v>
                </c:pt>
              </c:numCache>
            </c:numRef>
          </c:val>
        </c:ser>
        <c:ser>
          <c:idx val="1"/>
          <c:order val="1"/>
          <c:tx>
            <c:strRef>
              <c:f>'big field filtering (2)'!$A$14</c:f>
              <c:strCache>
                <c:ptCount val="1"/>
                <c:pt idx="0">
                  <c:v>Tree 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(2)'!$B$14:$D$14</c:f>
              <c:numCache>
                <c:formatCode>General</c:formatCode>
                <c:ptCount val="3"/>
                <c:pt idx="0">
                  <c:v>376</c:v>
                </c:pt>
                <c:pt idx="1">
                  <c:v>151</c:v>
                </c:pt>
                <c:pt idx="2">
                  <c:v>527</c:v>
                </c:pt>
              </c:numCache>
            </c:numRef>
          </c:val>
        </c:ser>
        <c:ser>
          <c:idx val="2"/>
          <c:order val="2"/>
          <c:tx>
            <c:strRef>
              <c:f>'big field filtering (2)'!$A$15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(2)'!$B$15:$D$15</c:f>
              <c:numCache>
                <c:formatCode>General</c:formatCode>
                <c:ptCount val="3"/>
                <c:pt idx="0">
                  <c:v>408</c:v>
                </c:pt>
                <c:pt idx="1">
                  <c:v>200</c:v>
                </c:pt>
                <c:pt idx="2">
                  <c:v>608</c:v>
                </c:pt>
              </c:numCache>
            </c:numRef>
          </c:val>
        </c:ser>
        <c:ser>
          <c:idx val="3"/>
          <c:order val="3"/>
          <c:tx>
            <c:strRef>
              <c:f>'big field filtering (2)'!$A$16</c:f>
              <c:strCache>
                <c:ptCount val="1"/>
                <c:pt idx="0">
                  <c:v>Tree 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(2)'!$B$16:$D$16</c:f>
              <c:numCache>
                <c:formatCode>General</c:formatCode>
                <c:ptCount val="3"/>
                <c:pt idx="0">
                  <c:v>248</c:v>
                </c:pt>
                <c:pt idx="1">
                  <c:v>361</c:v>
                </c:pt>
                <c:pt idx="2">
                  <c:v>609</c:v>
                </c:pt>
              </c:numCache>
            </c:numRef>
          </c:val>
        </c:ser>
        <c:ser>
          <c:idx val="4"/>
          <c:order val="4"/>
          <c:tx>
            <c:strRef>
              <c:f>'big field filtering (2)'!$A$17</c:f>
              <c:strCache>
                <c:ptCount val="1"/>
                <c:pt idx="0">
                  <c:v>Tree 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(2)'!$B$17:$D$17</c:f>
              <c:numCache>
                <c:formatCode>General</c:formatCode>
                <c:ptCount val="3"/>
                <c:pt idx="0">
                  <c:v>343</c:v>
                </c:pt>
                <c:pt idx="1">
                  <c:v>280</c:v>
                </c:pt>
                <c:pt idx="2">
                  <c:v>623</c:v>
                </c:pt>
              </c:numCache>
            </c:numRef>
          </c:val>
        </c:ser>
        <c:ser>
          <c:idx val="5"/>
          <c:order val="5"/>
          <c:tx>
            <c:strRef>
              <c:f>'big field filtering (2)'!$A$18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(2)'!$B$18:$D$18</c:f>
              <c:numCache>
                <c:formatCode>General</c:formatCode>
                <c:ptCount val="3"/>
                <c:pt idx="0">
                  <c:v>488</c:v>
                </c:pt>
                <c:pt idx="1">
                  <c:v>142</c:v>
                </c:pt>
                <c:pt idx="2">
                  <c:v>630</c:v>
                </c:pt>
              </c:numCache>
            </c:numRef>
          </c:val>
        </c:ser>
        <c:ser>
          <c:idx val="6"/>
          <c:order val="6"/>
          <c:tx>
            <c:strRef>
              <c:f>'big field filtering (2)'!$A$19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(2)'!$B$19:$D$19</c:f>
              <c:numCache>
                <c:formatCode>General</c:formatCode>
                <c:ptCount val="3"/>
                <c:pt idx="0">
                  <c:v>401</c:v>
                </c:pt>
                <c:pt idx="1">
                  <c:v>231</c:v>
                </c:pt>
                <c:pt idx="2">
                  <c:v>632</c:v>
                </c:pt>
              </c:numCache>
            </c:numRef>
          </c:val>
        </c:ser>
        <c:ser>
          <c:idx val="7"/>
          <c:order val="7"/>
          <c:tx>
            <c:strRef>
              <c:f>'big field filtering (2)'!$A$20</c:f>
              <c:strCache>
                <c:ptCount val="1"/>
                <c:pt idx="0">
                  <c:v>Tree 11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(2)'!$B$20:$D$20</c:f>
              <c:numCache>
                <c:formatCode>General</c:formatCode>
                <c:ptCount val="3"/>
                <c:pt idx="0">
                  <c:v>281</c:v>
                </c:pt>
                <c:pt idx="1">
                  <c:v>358</c:v>
                </c:pt>
                <c:pt idx="2">
                  <c:v>639</c:v>
                </c:pt>
              </c:numCache>
            </c:numRef>
          </c:val>
        </c:ser>
        <c:ser>
          <c:idx val="8"/>
          <c:order val="8"/>
          <c:tx>
            <c:strRef>
              <c:f>'big field filtering (2)'!$A$21</c:f>
              <c:strCache>
                <c:ptCount val="1"/>
                <c:pt idx="0">
                  <c:v>Tree 13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(2)'!$B$21:$D$21</c:f>
              <c:numCache>
                <c:formatCode>General</c:formatCode>
                <c:ptCount val="3"/>
                <c:pt idx="0">
                  <c:v>585</c:v>
                </c:pt>
                <c:pt idx="1">
                  <c:v>68</c:v>
                </c:pt>
                <c:pt idx="2">
                  <c:v>653</c:v>
                </c:pt>
              </c:numCache>
            </c:numRef>
          </c:val>
        </c:ser>
        <c:ser>
          <c:idx val="9"/>
          <c:order val="9"/>
          <c:tx>
            <c:strRef>
              <c:f>'big field filtering (2)'!$A$22</c:f>
              <c:strCache>
                <c:ptCount val="1"/>
                <c:pt idx="0">
                  <c:v>Tree 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(2)'!$B$22:$D$22</c:f>
              <c:numCache>
                <c:formatCode>General</c:formatCode>
                <c:ptCount val="3"/>
                <c:pt idx="0">
                  <c:v>568</c:v>
                </c:pt>
                <c:pt idx="1">
                  <c:v>95</c:v>
                </c:pt>
                <c:pt idx="2">
                  <c:v>663</c:v>
                </c:pt>
              </c:numCache>
            </c:numRef>
          </c:val>
        </c:ser>
        <c:ser>
          <c:idx val="10"/>
          <c:order val="10"/>
          <c:tx>
            <c:strRef>
              <c:f>'big field filtering (2)'!$A$23</c:f>
              <c:strCache>
                <c:ptCount val="1"/>
                <c:pt idx="0">
                  <c:v>Tree 15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(2)'!$B$23:$D$23</c:f>
              <c:numCache>
                <c:formatCode>General</c:formatCode>
                <c:ptCount val="3"/>
                <c:pt idx="0">
                  <c:v>507</c:v>
                </c:pt>
                <c:pt idx="1">
                  <c:v>186</c:v>
                </c:pt>
                <c:pt idx="2">
                  <c:v>693</c:v>
                </c:pt>
              </c:numCache>
            </c:numRef>
          </c:val>
        </c:ser>
        <c:ser>
          <c:idx val="11"/>
          <c:order val="11"/>
          <c:tx>
            <c:strRef>
              <c:f>'big field filtering (2)'!$A$6</c:f>
              <c:strCache>
                <c:ptCount val="1"/>
                <c:pt idx="0">
                  <c:v>Tree 16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(2)'!$B$6:$D$6</c:f>
              <c:numCache>
                <c:formatCode>General</c:formatCode>
                <c:ptCount val="3"/>
                <c:pt idx="0">
                  <c:v>251</c:v>
                </c:pt>
                <c:pt idx="1">
                  <c:v>39</c:v>
                </c:pt>
                <c:pt idx="2">
                  <c:v>290</c:v>
                </c:pt>
              </c:numCache>
            </c:numRef>
          </c:val>
        </c:ser>
        <c:ser>
          <c:idx val="12"/>
          <c:order val="12"/>
          <c:tx>
            <c:strRef>
              <c:f>'big field filtering (2)'!$A$24</c:f>
              <c:strCache>
                <c:ptCount val="1"/>
                <c:pt idx="0">
                  <c:v>Tree 21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(2)'!$B$24:$D$24</c:f>
              <c:numCache>
                <c:formatCode>General</c:formatCode>
                <c:ptCount val="3"/>
                <c:pt idx="0">
                  <c:v>545</c:v>
                </c:pt>
                <c:pt idx="1">
                  <c:v>249</c:v>
                </c:pt>
                <c:pt idx="2">
                  <c:v>794</c:v>
                </c:pt>
              </c:numCache>
            </c:numRef>
          </c:val>
        </c:ser>
        <c:ser>
          <c:idx val="13"/>
          <c:order val="13"/>
          <c:tx>
            <c:strRef>
              <c:f>'big field filtering (2)'!$A$25</c:f>
              <c:strCache>
                <c:ptCount val="1"/>
                <c:pt idx="0">
                  <c:v>Tree 12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(2)'!$B$25:$D$25</c:f>
              <c:numCache>
                <c:formatCode>General</c:formatCode>
                <c:ptCount val="3"/>
                <c:pt idx="0">
                  <c:v>550</c:v>
                </c:pt>
                <c:pt idx="1">
                  <c:v>251</c:v>
                </c:pt>
                <c:pt idx="2">
                  <c:v>801</c:v>
                </c:pt>
              </c:numCache>
            </c:numRef>
          </c:val>
        </c:ser>
        <c:ser>
          <c:idx val="14"/>
          <c:order val="14"/>
          <c:tx>
            <c:strRef>
              <c:f>'big field filtering (2)'!$A$26</c:f>
              <c:strCache>
                <c:ptCount val="1"/>
                <c:pt idx="0">
                  <c:v>Tree 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(2)'!$B$26:$D$26</c:f>
              <c:numCache>
                <c:formatCode>General</c:formatCode>
                <c:ptCount val="3"/>
                <c:pt idx="0">
                  <c:v>625</c:v>
                </c:pt>
                <c:pt idx="1">
                  <c:v>344</c:v>
                </c:pt>
                <c:pt idx="2">
                  <c:v>969</c:v>
                </c:pt>
              </c:numCache>
            </c:numRef>
          </c:val>
        </c:ser>
        <c:ser>
          <c:idx val="15"/>
          <c:order val="15"/>
          <c:tx>
            <c:strRef>
              <c:f>'big field filtering (2)'!$A$27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(2)'!$B$27:$D$27</c:f>
              <c:numCache>
                <c:formatCode>General</c:formatCode>
                <c:ptCount val="3"/>
                <c:pt idx="0">
                  <c:v>702</c:v>
                </c:pt>
                <c:pt idx="1">
                  <c:v>442</c:v>
                </c:pt>
                <c:pt idx="2">
                  <c:v>1144</c:v>
                </c:pt>
              </c:numCache>
            </c:numRef>
          </c:val>
        </c:ser>
        <c:ser>
          <c:idx val="16"/>
          <c:order val="16"/>
          <c:tx>
            <c:strRef>
              <c:f>'big field filtering (2)'!$A$7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(2)'!$B$7:$D$7</c:f>
              <c:numCache>
                <c:formatCode>General</c:formatCode>
                <c:ptCount val="3"/>
                <c:pt idx="0">
                  <c:v>244</c:v>
                </c:pt>
                <c:pt idx="1">
                  <c:v>123</c:v>
                </c:pt>
                <c:pt idx="2">
                  <c:v>367</c:v>
                </c:pt>
              </c:numCache>
            </c:numRef>
          </c:val>
        </c:ser>
        <c:ser>
          <c:idx val="17"/>
          <c:order val="17"/>
          <c:tx>
            <c:strRef>
              <c:f>'big field filtering (2)'!$A$8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(2)'!$B$8:$D$8</c:f>
              <c:numCache>
                <c:formatCode>General</c:formatCode>
                <c:ptCount val="3"/>
                <c:pt idx="0">
                  <c:v>257</c:v>
                </c:pt>
                <c:pt idx="1">
                  <c:v>120</c:v>
                </c:pt>
                <c:pt idx="2">
                  <c:v>377</c:v>
                </c:pt>
              </c:numCache>
            </c:numRef>
          </c:val>
        </c:ser>
        <c:ser>
          <c:idx val="18"/>
          <c:order val="18"/>
          <c:tx>
            <c:strRef>
              <c:f>'big field filtering (2)'!$A$9</c:f>
              <c:strCache>
                <c:ptCount val="1"/>
                <c:pt idx="0">
                  <c:v>Tree 10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(2)'!$B$9:$D$9</c:f>
              <c:numCache>
                <c:formatCode>General</c:formatCode>
                <c:ptCount val="3"/>
                <c:pt idx="0">
                  <c:v>344</c:v>
                </c:pt>
                <c:pt idx="1">
                  <c:v>120</c:v>
                </c:pt>
                <c:pt idx="2">
                  <c:v>464</c:v>
                </c:pt>
              </c:numCache>
            </c:numRef>
          </c:val>
        </c:ser>
        <c:ser>
          <c:idx val="19"/>
          <c:order val="19"/>
          <c:tx>
            <c:strRef>
              <c:f>'big field filtering (2)'!$A$10</c:f>
              <c:strCache>
                <c:ptCount val="1"/>
                <c:pt idx="0">
                  <c:v>Tree 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(2)'!$B$10:$D$10</c:f>
              <c:numCache>
                <c:formatCode>General</c:formatCode>
                <c:ptCount val="3"/>
                <c:pt idx="0">
                  <c:v>389</c:v>
                </c:pt>
                <c:pt idx="1">
                  <c:v>80</c:v>
                </c:pt>
                <c:pt idx="2">
                  <c:v>469</c:v>
                </c:pt>
              </c:numCache>
            </c:numRef>
          </c:val>
        </c:ser>
        <c:ser>
          <c:idx val="20"/>
          <c:order val="20"/>
          <c:tx>
            <c:strRef>
              <c:f>'big field filtering (2)'!$A$11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(2)'!$B$11:$D$11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21"/>
          <c:order val="21"/>
          <c:tx>
            <c:strRef>
              <c:f>'big field filtering (2)'!$A$12</c:f>
              <c:strCache>
                <c:ptCount val="1"/>
                <c:pt idx="0">
                  <c:v>Tree 18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(2)'!$B$12:$D$12</c:f>
              <c:numCache>
                <c:formatCode>General</c:formatCode>
                <c:ptCount val="3"/>
                <c:pt idx="0">
                  <c:v>200</c:v>
                </c:pt>
                <c:pt idx="1">
                  <c:v>300</c:v>
                </c:pt>
                <c:pt idx="2">
                  <c:v>500</c:v>
                </c:pt>
              </c:numCache>
            </c:numRef>
          </c:val>
        </c:ser>
        <c:ser>
          <c:idx val="22"/>
          <c:order val="22"/>
          <c:tx>
            <c:strRef>
              <c:f>'big field filtering (2)'!$A$13</c:f>
              <c:strCache>
                <c:ptCount val="1"/>
                <c:pt idx="0">
                  <c:v>Tree 17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(2)'!$B$13:$D$13</c:f>
              <c:numCache>
                <c:formatCode>General</c:formatCode>
                <c:ptCount val="3"/>
                <c:pt idx="0">
                  <c:v>300</c:v>
                </c:pt>
                <c:pt idx="1">
                  <c:v>200</c:v>
                </c:pt>
                <c:pt idx="2">
                  <c:v>500</c:v>
                </c:pt>
              </c:numCache>
            </c:numRef>
          </c:val>
        </c:ser>
        <c:ser>
          <c:idx val="23"/>
          <c:order val="23"/>
          <c:tx>
            <c:strRef>
              <c:f>'big field filtering (2)'!$A$28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(2)'!$B$28:$D$28</c:f>
              <c:numCache>
                <c:formatCode>General</c:formatCode>
                <c:ptCount val="3"/>
                <c:pt idx="0">
                  <c:v>9037</c:v>
                </c:pt>
                <c:pt idx="1">
                  <c:v>4505</c:v>
                </c:pt>
              </c:numCache>
            </c:numRef>
          </c:val>
        </c:ser>
        <c:ser>
          <c:idx val="24"/>
          <c:order val="24"/>
          <c:tx>
            <c:strRef>
              <c:f>'big field filtering (2)'!$A$29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(2)'!$B$29:$D$29</c:f>
              <c:numCache>
                <c:formatCode>General</c:formatCode>
                <c:ptCount val="3"/>
                <c:pt idx="2">
                  <c:v>13542</c:v>
                </c:pt>
              </c:numCache>
            </c:numRef>
          </c:val>
        </c:ser>
        <c:ser>
          <c:idx val="25"/>
          <c:order val="25"/>
          <c:tx>
            <c:strRef>
              <c:f>'big field filtering (2)'!$A$30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(2)'!$B$30:$D$30</c:f>
              <c:numCache>
                <c:formatCode>General</c:formatCode>
                <c:ptCount val="3"/>
              </c:numCache>
            </c:numRef>
          </c:val>
        </c:ser>
        <c:ser>
          <c:idx val="26"/>
          <c:order val="26"/>
          <c:tx>
            <c:strRef>
              <c:f>'big field filtering (2)'!$A$31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(2)'!$B$31:$D$31</c:f>
              <c:numCache>
                <c:formatCode>General</c:formatCode>
                <c:ptCount val="3"/>
              </c:numCache>
            </c:numRef>
          </c:val>
        </c:ser>
        <c:ser>
          <c:idx val="27"/>
          <c:order val="27"/>
          <c:tx>
            <c:strRef>
              <c:f>'big field filtering (2)'!$A$32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(2)'!$B$32:$D$32</c:f>
              <c:numCache>
                <c:formatCode>General</c:formatCode>
                <c:ptCount val="3"/>
              </c:numCache>
            </c:numRef>
          </c:val>
        </c:ser>
        <c:ser>
          <c:idx val="28"/>
          <c:order val="28"/>
          <c:tx>
            <c:strRef>
              <c:f>'big field filtering (2)'!$A$33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(2)'!$B$33:$D$33</c:f>
              <c:numCache>
                <c:formatCode>General</c:formatCode>
                <c:ptCount val="3"/>
              </c:numCache>
            </c:numRef>
          </c:val>
        </c:ser>
        <c:ser>
          <c:idx val="29"/>
          <c:order val="29"/>
          <c:tx>
            <c:strRef>
              <c:f>'big field filtering (2)'!$A$34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(2)'!$B$34:$D$34</c:f>
              <c:numCache>
                <c:formatCode>General</c:formatCode>
                <c:ptCount val="3"/>
              </c:numCache>
            </c:numRef>
          </c:val>
        </c:ser>
        <c:ser>
          <c:idx val="30"/>
          <c:order val="30"/>
          <c:tx>
            <c:strRef>
              <c:f>'big field filtering (2)'!$A$35</c:f>
              <c:strCache>
                <c:ptCount val="1"/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(2)'!$B$35:$D$35</c:f>
              <c:numCache>
                <c:formatCode>General</c:formatCode>
                <c:ptCount val="3"/>
              </c:numCache>
            </c:numRef>
          </c:val>
        </c:ser>
        <c:ser>
          <c:idx val="31"/>
          <c:order val="31"/>
          <c:tx>
            <c:strRef>
              <c:f>'big field filtering (2)'!$A$36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(2)'!$B$36:$D$36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5403112"/>
        <c:axId val="345403504"/>
        <c:axId val="345326280"/>
      </c:bar3DChart>
      <c:catAx>
        <c:axId val="34540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403504"/>
        <c:crosses val="autoZero"/>
        <c:auto val="1"/>
        <c:lblAlgn val="ctr"/>
        <c:lblOffset val="100"/>
        <c:noMultiLvlLbl val="0"/>
      </c:catAx>
      <c:valAx>
        <c:axId val="34540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403112"/>
        <c:crosses val="autoZero"/>
        <c:crossBetween val="between"/>
      </c:valAx>
      <c:serAx>
        <c:axId val="345326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5403504"/>
        <c:crosses val="autoZero"/>
      </c:ser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field!$A$5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field!$B$5:$D$5</c:f>
              <c:numCache>
                <c:formatCode>General</c:formatCode>
                <c:ptCount val="3"/>
                <c:pt idx="0">
                  <c:v>408</c:v>
                </c:pt>
                <c:pt idx="1">
                  <c:v>200</c:v>
                </c:pt>
                <c:pt idx="2">
                  <c:v>608</c:v>
                </c:pt>
              </c:numCache>
            </c:numRef>
          </c:val>
        </c:ser>
        <c:ser>
          <c:idx val="1"/>
          <c:order val="1"/>
          <c:tx>
            <c:strRef>
              <c:f>field!$A$6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field!$B$6:$D$6</c:f>
              <c:numCache>
                <c:formatCode>General</c:formatCode>
                <c:ptCount val="3"/>
                <c:pt idx="0">
                  <c:v>257</c:v>
                </c:pt>
                <c:pt idx="1">
                  <c:v>120</c:v>
                </c:pt>
                <c:pt idx="2">
                  <c:v>377</c:v>
                </c:pt>
              </c:numCache>
            </c:numRef>
          </c:val>
        </c:ser>
        <c:ser>
          <c:idx val="2"/>
          <c:order val="2"/>
          <c:tx>
            <c:strRef>
              <c:f>field!$A$7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field!$B$7:$D$7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3"/>
          <c:order val="3"/>
          <c:tx>
            <c:strRef>
              <c:f>field!$A$8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field!$B$8:$D$8</c:f>
              <c:numCache>
                <c:formatCode>General</c:formatCode>
                <c:ptCount val="3"/>
                <c:pt idx="0">
                  <c:v>244</c:v>
                </c:pt>
                <c:pt idx="1">
                  <c:v>123</c:v>
                </c:pt>
                <c:pt idx="2">
                  <c:v>367</c:v>
                </c:pt>
              </c:numCache>
            </c:numRef>
          </c:val>
        </c:ser>
        <c:ser>
          <c:idx val="4"/>
          <c:order val="4"/>
          <c:tx>
            <c:strRef>
              <c:f>field!$A$9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field!$B$9:$D$9</c:f>
              <c:numCache>
                <c:formatCode>General</c:formatCode>
                <c:ptCount val="3"/>
                <c:pt idx="0">
                  <c:v>488</c:v>
                </c:pt>
                <c:pt idx="1">
                  <c:v>142</c:v>
                </c:pt>
                <c:pt idx="2">
                  <c:v>630</c:v>
                </c:pt>
              </c:numCache>
            </c:numRef>
          </c:val>
        </c:ser>
        <c:ser>
          <c:idx val="5"/>
          <c:order val="5"/>
          <c:tx>
            <c:strRef>
              <c:f>field!$A$10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field!$B$10:$D$10</c:f>
              <c:numCache>
                <c:formatCode>General</c:formatCode>
                <c:ptCount val="3"/>
                <c:pt idx="0">
                  <c:v>100</c:v>
                </c:pt>
                <c:pt idx="1">
                  <c:v>20</c:v>
                </c:pt>
                <c:pt idx="2">
                  <c:v>120</c:v>
                </c:pt>
              </c:numCache>
            </c:numRef>
          </c:val>
        </c:ser>
        <c:ser>
          <c:idx val="6"/>
          <c:order val="6"/>
          <c:tx>
            <c:strRef>
              <c:f>field!$A$11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field!$B$11:$D$11</c:f>
              <c:numCache>
                <c:formatCode>General</c:formatCode>
                <c:ptCount val="3"/>
                <c:pt idx="0">
                  <c:v>401</c:v>
                </c:pt>
                <c:pt idx="1">
                  <c:v>231</c:v>
                </c:pt>
                <c:pt idx="2">
                  <c:v>632</c:v>
                </c:pt>
              </c:numCache>
            </c:numRef>
          </c:val>
        </c:ser>
        <c:ser>
          <c:idx val="7"/>
          <c:order val="7"/>
          <c:tx>
            <c:strRef>
              <c:f>field!$A$12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field!$B$12:$D$12</c:f>
              <c:numCache>
                <c:formatCode>General</c:formatCode>
                <c:ptCount val="3"/>
                <c:pt idx="0">
                  <c:v>509</c:v>
                </c:pt>
                <c:pt idx="1">
                  <c:v>12</c:v>
                </c:pt>
                <c:pt idx="2">
                  <c:v>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1978608"/>
        <c:axId val="211979000"/>
        <c:axId val="343455224"/>
      </c:bar3DChart>
      <c:catAx>
        <c:axId val="21197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979000"/>
        <c:crosses val="autoZero"/>
        <c:auto val="1"/>
        <c:lblAlgn val="ctr"/>
        <c:lblOffset val="100"/>
        <c:noMultiLvlLbl val="0"/>
      </c:catAx>
      <c:valAx>
        <c:axId val="21197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978608"/>
        <c:crosses val="autoZero"/>
        <c:crossBetween val="between"/>
      </c:valAx>
      <c:serAx>
        <c:axId val="343455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979000"/>
        <c:crosses val="autoZero"/>
      </c:ser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Apple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'big field'!$B$4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field'!$B$5:$B$13</c:f>
              <c:numCache>
                <c:formatCode>General</c:formatCode>
                <c:ptCount val="9"/>
                <c:pt idx="0">
                  <c:v>100</c:v>
                </c:pt>
                <c:pt idx="1">
                  <c:v>251</c:v>
                </c:pt>
                <c:pt idx="2">
                  <c:v>244</c:v>
                </c:pt>
                <c:pt idx="3">
                  <c:v>257</c:v>
                </c:pt>
                <c:pt idx="4">
                  <c:v>344</c:v>
                </c:pt>
                <c:pt idx="5">
                  <c:v>389</c:v>
                </c:pt>
                <c:pt idx="6">
                  <c:v>325</c:v>
                </c:pt>
                <c:pt idx="7">
                  <c:v>200</c:v>
                </c:pt>
                <c:pt idx="8">
                  <c:v>300</c:v>
                </c:pt>
              </c:numCache>
            </c:numRef>
          </c:val>
        </c:ser>
        <c:ser>
          <c:idx val="1"/>
          <c:order val="1"/>
          <c:tx>
            <c:strRef>
              <c:f>'big field'!$C$4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field'!$C$5:$C$13</c:f>
              <c:numCache>
                <c:formatCode>General</c:formatCode>
                <c:ptCount val="9"/>
                <c:pt idx="0">
                  <c:v>20</c:v>
                </c:pt>
                <c:pt idx="1">
                  <c:v>39</c:v>
                </c:pt>
                <c:pt idx="2">
                  <c:v>123</c:v>
                </c:pt>
                <c:pt idx="3">
                  <c:v>120</c:v>
                </c:pt>
                <c:pt idx="4">
                  <c:v>120</c:v>
                </c:pt>
                <c:pt idx="5">
                  <c:v>80</c:v>
                </c:pt>
                <c:pt idx="6">
                  <c:v>145</c:v>
                </c:pt>
                <c:pt idx="7">
                  <c:v>300</c:v>
                </c:pt>
                <c:pt idx="8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'big field'!$D$4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field'!$D$5:$D$13</c:f>
              <c:numCache>
                <c:formatCode>General</c:formatCode>
                <c:ptCount val="9"/>
                <c:pt idx="0">
                  <c:v>120</c:v>
                </c:pt>
                <c:pt idx="1">
                  <c:v>290</c:v>
                </c:pt>
                <c:pt idx="2">
                  <c:v>367</c:v>
                </c:pt>
                <c:pt idx="3">
                  <c:v>377</c:v>
                </c:pt>
                <c:pt idx="4">
                  <c:v>464</c:v>
                </c:pt>
                <c:pt idx="5">
                  <c:v>469</c:v>
                </c:pt>
                <c:pt idx="6">
                  <c:v>470</c:v>
                </c:pt>
                <c:pt idx="7">
                  <c:v>500</c:v>
                </c:pt>
                <c:pt idx="8">
                  <c:v>500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15984928"/>
        <c:axId val="215985712"/>
      </c:barChart>
      <c:catAx>
        <c:axId val="2159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5985712"/>
        <c:crosses val="autoZero"/>
        <c:auto val="1"/>
        <c:lblAlgn val="ctr"/>
        <c:lblOffset val="100"/>
        <c:noMultiLvlLbl val="0"/>
      </c:catAx>
      <c:valAx>
        <c:axId val="215985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598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'big field'!$A$5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field'!$B$5:$D$5</c:f>
              <c:numCache>
                <c:formatCode>General</c:formatCode>
                <c:ptCount val="3"/>
                <c:pt idx="0">
                  <c:v>100</c:v>
                </c:pt>
                <c:pt idx="1">
                  <c:v>20</c:v>
                </c:pt>
                <c:pt idx="2">
                  <c:v>120</c:v>
                </c:pt>
              </c:numCache>
            </c:numRef>
          </c:val>
        </c:ser>
        <c:ser>
          <c:idx val="1"/>
          <c:order val="1"/>
          <c:tx>
            <c:strRef>
              <c:f>'big field'!$A$14</c:f>
              <c:strCache>
                <c:ptCount val="1"/>
                <c:pt idx="0">
                  <c:v>Tree 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field'!$B$14:$D$14</c:f>
              <c:numCache>
                <c:formatCode>General</c:formatCode>
                <c:ptCount val="3"/>
                <c:pt idx="0">
                  <c:v>376</c:v>
                </c:pt>
                <c:pt idx="1">
                  <c:v>151</c:v>
                </c:pt>
                <c:pt idx="2">
                  <c:v>527</c:v>
                </c:pt>
              </c:numCache>
            </c:numRef>
          </c:val>
        </c:ser>
        <c:ser>
          <c:idx val="2"/>
          <c:order val="2"/>
          <c:tx>
            <c:strRef>
              <c:f>'big field'!$A$15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field'!$B$15:$D$15</c:f>
              <c:numCache>
                <c:formatCode>General</c:formatCode>
                <c:ptCount val="3"/>
                <c:pt idx="0">
                  <c:v>408</c:v>
                </c:pt>
                <c:pt idx="1">
                  <c:v>200</c:v>
                </c:pt>
                <c:pt idx="2">
                  <c:v>608</c:v>
                </c:pt>
              </c:numCache>
            </c:numRef>
          </c:val>
        </c:ser>
        <c:ser>
          <c:idx val="3"/>
          <c:order val="3"/>
          <c:tx>
            <c:strRef>
              <c:f>'big field'!$A$16</c:f>
              <c:strCache>
                <c:ptCount val="1"/>
                <c:pt idx="0">
                  <c:v>Tree 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field'!$B$16:$D$16</c:f>
              <c:numCache>
                <c:formatCode>General</c:formatCode>
                <c:ptCount val="3"/>
                <c:pt idx="0">
                  <c:v>248</c:v>
                </c:pt>
                <c:pt idx="1">
                  <c:v>361</c:v>
                </c:pt>
                <c:pt idx="2">
                  <c:v>609</c:v>
                </c:pt>
              </c:numCache>
            </c:numRef>
          </c:val>
        </c:ser>
        <c:ser>
          <c:idx val="4"/>
          <c:order val="4"/>
          <c:tx>
            <c:strRef>
              <c:f>'big field'!$A$17</c:f>
              <c:strCache>
                <c:ptCount val="1"/>
                <c:pt idx="0">
                  <c:v>Tree 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field'!$B$17:$D$17</c:f>
              <c:numCache>
                <c:formatCode>General</c:formatCode>
                <c:ptCount val="3"/>
                <c:pt idx="0">
                  <c:v>343</c:v>
                </c:pt>
                <c:pt idx="1">
                  <c:v>280</c:v>
                </c:pt>
                <c:pt idx="2">
                  <c:v>623</c:v>
                </c:pt>
              </c:numCache>
            </c:numRef>
          </c:val>
        </c:ser>
        <c:ser>
          <c:idx val="5"/>
          <c:order val="5"/>
          <c:tx>
            <c:strRef>
              <c:f>'big field'!$A$18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field'!$B$18:$D$18</c:f>
              <c:numCache>
                <c:formatCode>General</c:formatCode>
                <c:ptCount val="3"/>
                <c:pt idx="0">
                  <c:v>488</c:v>
                </c:pt>
                <c:pt idx="1">
                  <c:v>142</c:v>
                </c:pt>
                <c:pt idx="2">
                  <c:v>630</c:v>
                </c:pt>
              </c:numCache>
            </c:numRef>
          </c:val>
        </c:ser>
        <c:ser>
          <c:idx val="6"/>
          <c:order val="6"/>
          <c:tx>
            <c:strRef>
              <c:f>'big field'!$A$19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field'!$B$19:$D$19</c:f>
              <c:numCache>
                <c:formatCode>General</c:formatCode>
                <c:ptCount val="3"/>
                <c:pt idx="0">
                  <c:v>401</c:v>
                </c:pt>
                <c:pt idx="1">
                  <c:v>231</c:v>
                </c:pt>
                <c:pt idx="2">
                  <c:v>632</c:v>
                </c:pt>
              </c:numCache>
            </c:numRef>
          </c:val>
        </c:ser>
        <c:ser>
          <c:idx val="7"/>
          <c:order val="7"/>
          <c:tx>
            <c:strRef>
              <c:f>'big field'!$A$20</c:f>
              <c:strCache>
                <c:ptCount val="1"/>
                <c:pt idx="0">
                  <c:v>Tree 11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field'!$B$20:$D$20</c:f>
              <c:numCache>
                <c:formatCode>General</c:formatCode>
                <c:ptCount val="3"/>
                <c:pt idx="0">
                  <c:v>281</c:v>
                </c:pt>
                <c:pt idx="1">
                  <c:v>358</c:v>
                </c:pt>
                <c:pt idx="2">
                  <c:v>639</c:v>
                </c:pt>
              </c:numCache>
            </c:numRef>
          </c:val>
        </c:ser>
        <c:ser>
          <c:idx val="8"/>
          <c:order val="8"/>
          <c:tx>
            <c:strRef>
              <c:f>'big field'!$A$21</c:f>
              <c:strCache>
                <c:ptCount val="1"/>
                <c:pt idx="0">
                  <c:v>Tree 13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field'!$B$21:$D$21</c:f>
              <c:numCache>
                <c:formatCode>General</c:formatCode>
                <c:ptCount val="3"/>
                <c:pt idx="0">
                  <c:v>585</c:v>
                </c:pt>
                <c:pt idx="1">
                  <c:v>68</c:v>
                </c:pt>
                <c:pt idx="2">
                  <c:v>653</c:v>
                </c:pt>
              </c:numCache>
            </c:numRef>
          </c:val>
        </c:ser>
        <c:ser>
          <c:idx val="9"/>
          <c:order val="9"/>
          <c:tx>
            <c:strRef>
              <c:f>'big field'!$A$22</c:f>
              <c:strCache>
                <c:ptCount val="1"/>
                <c:pt idx="0">
                  <c:v>Tree 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field'!$B$22:$D$22</c:f>
              <c:numCache>
                <c:formatCode>General</c:formatCode>
                <c:ptCount val="3"/>
                <c:pt idx="0">
                  <c:v>568</c:v>
                </c:pt>
                <c:pt idx="1">
                  <c:v>95</c:v>
                </c:pt>
                <c:pt idx="2">
                  <c:v>663</c:v>
                </c:pt>
              </c:numCache>
            </c:numRef>
          </c:val>
        </c:ser>
        <c:ser>
          <c:idx val="10"/>
          <c:order val="10"/>
          <c:tx>
            <c:strRef>
              <c:f>'big field'!$A$23</c:f>
              <c:strCache>
                <c:ptCount val="1"/>
                <c:pt idx="0">
                  <c:v>Tree 15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field'!$B$23:$D$23</c:f>
              <c:numCache>
                <c:formatCode>General</c:formatCode>
                <c:ptCount val="3"/>
                <c:pt idx="0">
                  <c:v>507</c:v>
                </c:pt>
                <c:pt idx="1">
                  <c:v>186</c:v>
                </c:pt>
                <c:pt idx="2">
                  <c:v>693</c:v>
                </c:pt>
              </c:numCache>
            </c:numRef>
          </c:val>
        </c:ser>
        <c:ser>
          <c:idx val="11"/>
          <c:order val="11"/>
          <c:tx>
            <c:strRef>
              <c:f>'big field'!$A$6</c:f>
              <c:strCache>
                <c:ptCount val="1"/>
                <c:pt idx="0">
                  <c:v>Tree 16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field'!$B$6:$D$6</c:f>
              <c:numCache>
                <c:formatCode>General</c:formatCode>
                <c:ptCount val="3"/>
                <c:pt idx="0">
                  <c:v>251</c:v>
                </c:pt>
                <c:pt idx="1">
                  <c:v>39</c:v>
                </c:pt>
                <c:pt idx="2">
                  <c:v>290</c:v>
                </c:pt>
              </c:numCache>
            </c:numRef>
          </c:val>
        </c:ser>
        <c:ser>
          <c:idx val="12"/>
          <c:order val="12"/>
          <c:tx>
            <c:strRef>
              <c:f>'big field'!$A$24</c:f>
              <c:strCache>
                <c:ptCount val="1"/>
                <c:pt idx="0">
                  <c:v>Tree 21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field'!$B$24:$D$24</c:f>
              <c:numCache>
                <c:formatCode>General</c:formatCode>
                <c:ptCount val="3"/>
                <c:pt idx="0">
                  <c:v>545</c:v>
                </c:pt>
                <c:pt idx="1">
                  <c:v>249</c:v>
                </c:pt>
                <c:pt idx="2">
                  <c:v>794</c:v>
                </c:pt>
              </c:numCache>
            </c:numRef>
          </c:val>
        </c:ser>
        <c:ser>
          <c:idx val="13"/>
          <c:order val="13"/>
          <c:tx>
            <c:strRef>
              <c:f>'big field'!$A$25</c:f>
              <c:strCache>
                <c:ptCount val="1"/>
                <c:pt idx="0">
                  <c:v>Tree 12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field'!$B$25:$D$25</c:f>
              <c:numCache>
                <c:formatCode>General</c:formatCode>
                <c:ptCount val="3"/>
                <c:pt idx="0">
                  <c:v>550</c:v>
                </c:pt>
                <c:pt idx="1">
                  <c:v>251</c:v>
                </c:pt>
                <c:pt idx="2">
                  <c:v>801</c:v>
                </c:pt>
              </c:numCache>
            </c:numRef>
          </c:val>
        </c:ser>
        <c:ser>
          <c:idx val="14"/>
          <c:order val="14"/>
          <c:tx>
            <c:strRef>
              <c:f>'big field'!$A$26</c:f>
              <c:strCache>
                <c:ptCount val="1"/>
                <c:pt idx="0">
                  <c:v>Tree 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field'!$B$26:$D$26</c:f>
              <c:numCache>
                <c:formatCode>General</c:formatCode>
                <c:ptCount val="3"/>
                <c:pt idx="0">
                  <c:v>625</c:v>
                </c:pt>
                <c:pt idx="1">
                  <c:v>344</c:v>
                </c:pt>
                <c:pt idx="2">
                  <c:v>969</c:v>
                </c:pt>
              </c:numCache>
            </c:numRef>
          </c:val>
        </c:ser>
        <c:ser>
          <c:idx val="15"/>
          <c:order val="15"/>
          <c:tx>
            <c:strRef>
              <c:f>'big field'!$A$27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field'!$B$27:$D$27</c:f>
              <c:numCache>
                <c:formatCode>General</c:formatCode>
                <c:ptCount val="3"/>
                <c:pt idx="0">
                  <c:v>702</c:v>
                </c:pt>
                <c:pt idx="1">
                  <c:v>442</c:v>
                </c:pt>
                <c:pt idx="2">
                  <c:v>1144</c:v>
                </c:pt>
              </c:numCache>
            </c:numRef>
          </c:val>
        </c:ser>
        <c:ser>
          <c:idx val="16"/>
          <c:order val="16"/>
          <c:tx>
            <c:strRef>
              <c:f>'big field'!$A$7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field'!$B$7:$D$7</c:f>
              <c:numCache>
                <c:formatCode>General</c:formatCode>
                <c:ptCount val="3"/>
                <c:pt idx="0">
                  <c:v>244</c:v>
                </c:pt>
                <c:pt idx="1">
                  <c:v>123</c:v>
                </c:pt>
                <c:pt idx="2">
                  <c:v>367</c:v>
                </c:pt>
              </c:numCache>
            </c:numRef>
          </c:val>
        </c:ser>
        <c:ser>
          <c:idx val="17"/>
          <c:order val="17"/>
          <c:tx>
            <c:strRef>
              <c:f>'big field'!$A$8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field'!$B$8:$D$8</c:f>
              <c:numCache>
                <c:formatCode>General</c:formatCode>
                <c:ptCount val="3"/>
                <c:pt idx="0">
                  <c:v>257</c:v>
                </c:pt>
                <c:pt idx="1">
                  <c:v>120</c:v>
                </c:pt>
                <c:pt idx="2">
                  <c:v>377</c:v>
                </c:pt>
              </c:numCache>
            </c:numRef>
          </c:val>
        </c:ser>
        <c:ser>
          <c:idx val="18"/>
          <c:order val="18"/>
          <c:tx>
            <c:strRef>
              <c:f>'big field'!$A$9</c:f>
              <c:strCache>
                <c:ptCount val="1"/>
                <c:pt idx="0">
                  <c:v>Tree 10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field'!$B$9:$D$9</c:f>
              <c:numCache>
                <c:formatCode>General</c:formatCode>
                <c:ptCount val="3"/>
                <c:pt idx="0">
                  <c:v>344</c:v>
                </c:pt>
                <c:pt idx="1">
                  <c:v>120</c:v>
                </c:pt>
                <c:pt idx="2">
                  <c:v>464</c:v>
                </c:pt>
              </c:numCache>
            </c:numRef>
          </c:val>
        </c:ser>
        <c:ser>
          <c:idx val="19"/>
          <c:order val="19"/>
          <c:tx>
            <c:strRef>
              <c:f>'big field'!$A$10</c:f>
              <c:strCache>
                <c:ptCount val="1"/>
                <c:pt idx="0">
                  <c:v>Tree 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field'!$B$10:$D$10</c:f>
              <c:numCache>
                <c:formatCode>General</c:formatCode>
                <c:ptCount val="3"/>
                <c:pt idx="0">
                  <c:v>389</c:v>
                </c:pt>
                <c:pt idx="1">
                  <c:v>80</c:v>
                </c:pt>
                <c:pt idx="2">
                  <c:v>469</c:v>
                </c:pt>
              </c:numCache>
            </c:numRef>
          </c:val>
        </c:ser>
        <c:ser>
          <c:idx val="20"/>
          <c:order val="20"/>
          <c:tx>
            <c:strRef>
              <c:f>'big field'!$A$11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field'!$B$11:$D$11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21"/>
          <c:order val="21"/>
          <c:tx>
            <c:strRef>
              <c:f>'big field'!$A$12</c:f>
              <c:strCache>
                <c:ptCount val="1"/>
                <c:pt idx="0">
                  <c:v>Tree 18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field'!$B$12:$D$12</c:f>
              <c:numCache>
                <c:formatCode>General</c:formatCode>
                <c:ptCount val="3"/>
                <c:pt idx="0">
                  <c:v>200</c:v>
                </c:pt>
                <c:pt idx="1">
                  <c:v>300</c:v>
                </c:pt>
                <c:pt idx="2">
                  <c:v>500</c:v>
                </c:pt>
              </c:numCache>
            </c:numRef>
          </c:val>
        </c:ser>
        <c:ser>
          <c:idx val="22"/>
          <c:order val="22"/>
          <c:tx>
            <c:strRef>
              <c:f>'big field'!$A$13</c:f>
              <c:strCache>
                <c:ptCount val="1"/>
                <c:pt idx="0">
                  <c:v>Tree 17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field'!$B$13:$D$13</c:f>
              <c:numCache>
                <c:formatCode>General</c:formatCode>
                <c:ptCount val="3"/>
                <c:pt idx="0">
                  <c:v>300</c:v>
                </c:pt>
                <c:pt idx="1">
                  <c:v>200</c:v>
                </c:pt>
                <c:pt idx="2">
                  <c:v>500</c:v>
                </c:pt>
              </c:numCache>
            </c:numRef>
          </c:val>
        </c:ser>
        <c:ser>
          <c:idx val="23"/>
          <c:order val="23"/>
          <c:tx>
            <c:strRef>
              <c:f>'big field'!$A$28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field'!$B$28:$D$28</c:f>
              <c:numCache>
                <c:formatCode>General</c:formatCode>
                <c:ptCount val="3"/>
                <c:pt idx="0">
                  <c:v>9037</c:v>
                </c:pt>
                <c:pt idx="1">
                  <c:v>4505</c:v>
                </c:pt>
              </c:numCache>
            </c:numRef>
          </c:val>
        </c:ser>
        <c:ser>
          <c:idx val="24"/>
          <c:order val="24"/>
          <c:tx>
            <c:strRef>
              <c:f>'big field'!$A$29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field'!$B$29:$D$29</c:f>
              <c:numCache>
                <c:formatCode>General</c:formatCode>
                <c:ptCount val="3"/>
                <c:pt idx="2">
                  <c:v>13542</c:v>
                </c:pt>
              </c:numCache>
            </c:numRef>
          </c:val>
        </c:ser>
        <c:ser>
          <c:idx val="25"/>
          <c:order val="25"/>
          <c:tx>
            <c:strRef>
              <c:f>'big field'!$A$30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field'!$B$30:$D$30</c:f>
              <c:numCache>
                <c:formatCode>General</c:formatCode>
                <c:ptCount val="3"/>
              </c:numCache>
            </c:numRef>
          </c:val>
        </c:ser>
        <c:ser>
          <c:idx val="26"/>
          <c:order val="26"/>
          <c:tx>
            <c:strRef>
              <c:f>'big field'!$A$31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field'!$B$31:$D$31</c:f>
              <c:numCache>
                <c:formatCode>General</c:formatCode>
                <c:ptCount val="3"/>
              </c:numCache>
            </c:numRef>
          </c:val>
        </c:ser>
        <c:ser>
          <c:idx val="27"/>
          <c:order val="27"/>
          <c:tx>
            <c:strRef>
              <c:f>'big field'!$A$32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field'!$B$32:$D$32</c:f>
              <c:numCache>
                <c:formatCode>General</c:formatCode>
                <c:ptCount val="3"/>
              </c:numCache>
            </c:numRef>
          </c:val>
        </c:ser>
        <c:ser>
          <c:idx val="28"/>
          <c:order val="28"/>
          <c:tx>
            <c:strRef>
              <c:f>'big field'!$A$33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field'!$B$33:$D$33</c:f>
              <c:numCache>
                <c:formatCode>General</c:formatCode>
                <c:ptCount val="3"/>
              </c:numCache>
            </c:numRef>
          </c:val>
        </c:ser>
        <c:ser>
          <c:idx val="29"/>
          <c:order val="29"/>
          <c:tx>
            <c:strRef>
              <c:f>'big field'!$A$34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field'!$B$34:$D$34</c:f>
              <c:numCache>
                <c:formatCode>General</c:formatCode>
                <c:ptCount val="3"/>
              </c:numCache>
            </c:numRef>
          </c:val>
        </c:ser>
        <c:ser>
          <c:idx val="30"/>
          <c:order val="30"/>
          <c:tx>
            <c:strRef>
              <c:f>'big field'!$A$35</c:f>
              <c:strCache>
                <c:ptCount val="1"/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field'!$B$35:$D$35</c:f>
              <c:numCache>
                <c:formatCode>General</c:formatCode>
                <c:ptCount val="3"/>
              </c:numCache>
            </c:numRef>
          </c:val>
        </c:ser>
        <c:ser>
          <c:idx val="31"/>
          <c:order val="31"/>
          <c:tx>
            <c:strRef>
              <c:f>'big field'!$A$36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field'!$B$36:$D$36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1433440"/>
        <c:axId val="211431872"/>
        <c:axId val="343807160"/>
      </c:bar3DChart>
      <c:catAx>
        <c:axId val="2114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31872"/>
        <c:crosses val="autoZero"/>
        <c:auto val="1"/>
        <c:lblAlgn val="ctr"/>
        <c:lblOffset val="100"/>
        <c:noMultiLvlLbl val="0"/>
      </c:catAx>
      <c:valAx>
        <c:axId val="2114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33440"/>
        <c:crosses val="autoZero"/>
        <c:crossBetween val="between"/>
      </c:valAx>
      <c:serAx>
        <c:axId val="343807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31872"/>
        <c:crosses val="autoZero"/>
      </c:ser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Apple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'big field table'!$B$4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table'!$A$5:$A$27</c:f>
              <c:strCache>
                <c:ptCount val="23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  <c:pt idx="9">
                  <c:v>Tree 22</c:v>
                </c:pt>
                <c:pt idx="10">
                  <c:v>Tree 1</c:v>
                </c:pt>
                <c:pt idx="11">
                  <c:v>Tree 19</c:v>
                </c:pt>
                <c:pt idx="12">
                  <c:v>Tree 23</c:v>
                </c:pt>
                <c:pt idx="13">
                  <c:v>Tree 5</c:v>
                </c:pt>
                <c:pt idx="14">
                  <c:v>Tree 7</c:v>
                </c:pt>
                <c:pt idx="15">
                  <c:v>Tree 11</c:v>
                </c:pt>
                <c:pt idx="16">
                  <c:v>Tree 13</c:v>
                </c:pt>
                <c:pt idx="17">
                  <c:v>Tree 20</c:v>
                </c:pt>
                <c:pt idx="18">
                  <c:v>Tree 15</c:v>
                </c:pt>
                <c:pt idx="19">
                  <c:v>Tree 21</c:v>
                </c:pt>
                <c:pt idx="20">
                  <c:v>Tree 12</c:v>
                </c:pt>
                <c:pt idx="21">
                  <c:v>Tree 14</c:v>
                </c:pt>
                <c:pt idx="22">
                  <c:v>Tree 8</c:v>
                </c:pt>
              </c:strCache>
            </c:strRef>
          </c:cat>
          <c:val>
            <c:numRef>
              <c:f>'big field table'!$B$5:$B$27</c:f>
              <c:numCache>
                <c:formatCode>General</c:formatCode>
                <c:ptCount val="23"/>
                <c:pt idx="0">
                  <c:v>100</c:v>
                </c:pt>
                <c:pt idx="1">
                  <c:v>251</c:v>
                </c:pt>
                <c:pt idx="2">
                  <c:v>244</c:v>
                </c:pt>
                <c:pt idx="3">
                  <c:v>257</c:v>
                </c:pt>
                <c:pt idx="4">
                  <c:v>344</c:v>
                </c:pt>
                <c:pt idx="5">
                  <c:v>389</c:v>
                </c:pt>
                <c:pt idx="6">
                  <c:v>325</c:v>
                </c:pt>
                <c:pt idx="7">
                  <c:v>200</c:v>
                </c:pt>
                <c:pt idx="8">
                  <c:v>300</c:v>
                </c:pt>
                <c:pt idx="9">
                  <c:v>376</c:v>
                </c:pt>
                <c:pt idx="10">
                  <c:v>408</c:v>
                </c:pt>
                <c:pt idx="11">
                  <c:v>248</c:v>
                </c:pt>
                <c:pt idx="12">
                  <c:v>343</c:v>
                </c:pt>
                <c:pt idx="13">
                  <c:v>488</c:v>
                </c:pt>
                <c:pt idx="14">
                  <c:v>401</c:v>
                </c:pt>
                <c:pt idx="15">
                  <c:v>281</c:v>
                </c:pt>
                <c:pt idx="16">
                  <c:v>585</c:v>
                </c:pt>
                <c:pt idx="17">
                  <c:v>568</c:v>
                </c:pt>
                <c:pt idx="18">
                  <c:v>507</c:v>
                </c:pt>
                <c:pt idx="19">
                  <c:v>545</c:v>
                </c:pt>
                <c:pt idx="20">
                  <c:v>550</c:v>
                </c:pt>
                <c:pt idx="21">
                  <c:v>625</c:v>
                </c:pt>
                <c:pt idx="22">
                  <c:v>702</c:v>
                </c:pt>
              </c:numCache>
            </c:numRef>
          </c:val>
        </c:ser>
        <c:ser>
          <c:idx val="1"/>
          <c:order val="1"/>
          <c:tx>
            <c:strRef>
              <c:f>'big field table'!$C$4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table'!$A$5:$A$27</c:f>
              <c:strCache>
                <c:ptCount val="23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  <c:pt idx="9">
                  <c:v>Tree 22</c:v>
                </c:pt>
                <c:pt idx="10">
                  <c:v>Tree 1</c:v>
                </c:pt>
                <c:pt idx="11">
                  <c:v>Tree 19</c:v>
                </c:pt>
                <c:pt idx="12">
                  <c:v>Tree 23</c:v>
                </c:pt>
                <c:pt idx="13">
                  <c:v>Tree 5</c:v>
                </c:pt>
                <c:pt idx="14">
                  <c:v>Tree 7</c:v>
                </c:pt>
                <c:pt idx="15">
                  <c:v>Tree 11</c:v>
                </c:pt>
                <c:pt idx="16">
                  <c:v>Tree 13</c:v>
                </c:pt>
                <c:pt idx="17">
                  <c:v>Tree 20</c:v>
                </c:pt>
                <c:pt idx="18">
                  <c:v>Tree 15</c:v>
                </c:pt>
                <c:pt idx="19">
                  <c:v>Tree 21</c:v>
                </c:pt>
                <c:pt idx="20">
                  <c:v>Tree 12</c:v>
                </c:pt>
                <c:pt idx="21">
                  <c:v>Tree 14</c:v>
                </c:pt>
                <c:pt idx="22">
                  <c:v>Tree 8</c:v>
                </c:pt>
              </c:strCache>
            </c:strRef>
          </c:cat>
          <c:val>
            <c:numRef>
              <c:f>'big field table'!$C$5:$C$27</c:f>
              <c:numCache>
                <c:formatCode>General</c:formatCode>
                <c:ptCount val="23"/>
                <c:pt idx="0">
                  <c:v>20</c:v>
                </c:pt>
                <c:pt idx="1">
                  <c:v>39</c:v>
                </c:pt>
                <c:pt idx="2">
                  <c:v>123</c:v>
                </c:pt>
                <c:pt idx="3">
                  <c:v>120</c:v>
                </c:pt>
                <c:pt idx="4">
                  <c:v>120</c:v>
                </c:pt>
                <c:pt idx="5">
                  <c:v>80</c:v>
                </c:pt>
                <c:pt idx="6">
                  <c:v>145</c:v>
                </c:pt>
                <c:pt idx="7">
                  <c:v>300</c:v>
                </c:pt>
                <c:pt idx="8">
                  <c:v>200</c:v>
                </c:pt>
                <c:pt idx="9">
                  <c:v>151</c:v>
                </c:pt>
                <c:pt idx="10">
                  <c:v>200</c:v>
                </c:pt>
                <c:pt idx="11">
                  <c:v>361</c:v>
                </c:pt>
                <c:pt idx="12">
                  <c:v>280</c:v>
                </c:pt>
                <c:pt idx="13">
                  <c:v>142</c:v>
                </c:pt>
                <c:pt idx="14">
                  <c:v>231</c:v>
                </c:pt>
                <c:pt idx="15">
                  <c:v>358</c:v>
                </c:pt>
                <c:pt idx="16">
                  <c:v>68</c:v>
                </c:pt>
                <c:pt idx="17">
                  <c:v>95</c:v>
                </c:pt>
                <c:pt idx="18">
                  <c:v>186</c:v>
                </c:pt>
                <c:pt idx="19">
                  <c:v>249</c:v>
                </c:pt>
                <c:pt idx="20">
                  <c:v>251</c:v>
                </c:pt>
                <c:pt idx="21">
                  <c:v>344</c:v>
                </c:pt>
                <c:pt idx="22">
                  <c:v>442</c:v>
                </c:pt>
              </c:numCache>
            </c:numRef>
          </c:val>
        </c:ser>
        <c:ser>
          <c:idx val="2"/>
          <c:order val="2"/>
          <c:tx>
            <c:strRef>
              <c:f>'big field table'!$D$4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table'!$A$5:$A$27</c:f>
              <c:strCache>
                <c:ptCount val="23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  <c:pt idx="9">
                  <c:v>Tree 22</c:v>
                </c:pt>
                <c:pt idx="10">
                  <c:v>Tree 1</c:v>
                </c:pt>
                <c:pt idx="11">
                  <c:v>Tree 19</c:v>
                </c:pt>
                <c:pt idx="12">
                  <c:v>Tree 23</c:v>
                </c:pt>
                <c:pt idx="13">
                  <c:v>Tree 5</c:v>
                </c:pt>
                <c:pt idx="14">
                  <c:v>Tree 7</c:v>
                </c:pt>
                <c:pt idx="15">
                  <c:v>Tree 11</c:v>
                </c:pt>
                <c:pt idx="16">
                  <c:v>Tree 13</c:v>
                </c:pt>
                <c:pt idx="17">
                  <c:v>Tree 20</c:v>
                </c:pt>
                <c:pt idx="18">
                  <c:v>Tree 15</c:v>
                </c:pt>
                <c:pt idx="19">
                  <c:v>Tree 21</c:v>
                </c:pt>
                <c:pt idx="20">
                  <c:v>Tree 12</c:v>
                </c:pt>
                <c:pt idx="21">
                  <c:v>Tree 14</c:v>
                </c:pt>
                <c:pt idx="22">
                  <c:v>Tree 8</c:v>
                </c:pt>
              </c:strCache>
            </c:strRef>
          </c:cat>
          <c:val>
            <c:numRef>
              <c:f>'big field table'!$D$5:$D$27</c:f>
              <c:numCache>
                <c:formatCode>General</c:formatCode>
                <c:ptCount val="23"/>
                <c:pt idx="0">
                  <c:v>120</c:v>
                </c:pt>
                <c:pt idx="1">
                  <c:v>290</c:v>
                </c:pt>
                <c:pt idx="2">
                  <c:v>367</c:v>
                </c:pt>
                <c:pt idx="3">
                  <c:v>377</c:v>
                </c:pt>
                <c:pt idx="4">
                  <c:v>464</c:v>
                </c:pt>
                <c:pt idx="5">
                  <c:v>469</c:v>
                </c:pt>
                <c:pt idx="6">
                  <c:v>470</c:v>
                </c:pt>
                <c:pt idx="7">
                  <c:v>500</c:v>
                </c:pt>
                <c:pt idx="8">
                  <c:v>500</c:v>
                </c:pt>
                <c:pt idx="9">
                  <c:v>527</c:v>
                </c:pt>
                <c:pt idx="10">
                  <c:v>608</c:v>
                </c:pt>
                <c:pt idx="11">
                  <c:v>609</c:v>
                </c:pt>
                <c:pt idx="12">
                  <c:v>623</c:v>
                </c:pt>
                <c:pt idx="13">
                  <c:v>630</c:v>
                </c:pt>
                <c:pt idx="14">
                  <c:v>632</c:v>
                </c:pt>
                <c:pt idx="15">
                  <c:v>639</c:v>
                </c:pt>
                <c:pt idx="16">
                  <c:v>653</c:v>
                </c:pt>
                <c:pt idx="17">
                  <c:v>663</c:v>
                </c:pt>
                <c:pt idx="18">
                  <c:v>693</c:v>
                </c:pt>
                <c:pt idx="19">
                  <c:v>794</c:v>
                </c:pt>
                <c:pt idx="20">
                  <c:v>801</c:v>
                </c:pt>
                <c:pt idx="21">
                  <c:v>969</c:v>
                </c:pt>
                <c:pt idx="22">
                  <c:v>1144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43868952"/>
        <c:axId val="343869344"/>
      </c:barChart>
      <c:catAx>
        <c:axId val="34386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869344"/>
        <c:crosses val="autoZero"/>
        <c:auto val="1"/>
        <c:lblAlgn val="ctr"/>
        <c:lblOffset val="100"/>
        <c:noMultiLvlLbl val="0"/>
      </c:catAx>
      <c:valAx>
        <c:axId val="343869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43868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'big field table'!$A$5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table'!$B$5:$D$5</c:f>
              <c:numCache>
                <c:formatCode>General</c:formatCode>
                <c:ptCount val="3"/>
                <c:pt idx="0">
                  <c:v>100</c:v>
                </c:pt>
                <c:pt idx="1">
                  <c:v>20</c:v>
                </c:pt>
                <c:pt idx="2">
                  <c:v>120</c:v>
                </c:pt>
              </c:numCache>
            </c:numRef>
          </c:val>
        </c:ser>
        <c:ser>
          <c:idx val="1"/>
          <c:order val="1"/>
          <c:tx>
            <c:strRef>
              <c:f>'big field table'!$A$14</c:f>
              <c:strCache>
                <c:ptCount val="1"/>
                <c:pt idx="0">
                  <c:v>Tree 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table'!$B$14:$D$14</c:f>
              <c:numCache>
                <c:formatCode>General</c:formatCode>
                <c:ptCount val="3"/>
                <c:pt idx="0">
                  <c:v>376</c:v>
                </c:pt>
                <c:pt idx="1">
                  <c:v>151</c:v>
                </c:pt>
                <c:pt idx="2">
                  <c:v>527</c:v>
                </c:pt>
              </c:numCache>
            </c:numRef>
          </c:val>
        </c:ser>
        <c:ser>
          <c:idx val="2"/>
          <c:order val="2"/>
          <c:tx>
            <c:strRef>
              <c:f>'big field table'!$A$15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table'!$B$15:$D$15</c:f>
              <c:numCache>
                <c:formatCode>General</c:formatCode>
                <c:ptCount val="3"/>
                <c:pt idx="0">
                  <c:v>408</c:v>
                </c:pt>
                <c:pt idx="1">
                  <c:v>200</c:v>
                </c:pt>
                <c:pt idx="2">
                  <c:v>608</c:v>
                </c:pt>
              </c:numCache>
            </c:numRef>
          </c:val>
        </c:ser>
        <c:ser>
          <c:idx val="3"/>
          <c:order val="3"/>
          <c:tx>
            <c:strRef>
              <c:f>'big field table'!$A$16</c:f>
              <c:strCache>
                <c:ptCount val="1"/>
                <c:pt idx="0">
                  <c:v>Tree 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table'!$B$16:$D$16</c:f>
              <c:numCache>
                <c:formatCode>General</c:formatCode>
                <c:ptCount val="3"/>
                <c:pt idx="0">
                  <c:v>248</c:v>
                </c:pt>
                <c:pt idx="1">
                  <c:v>361</c:v>
                </c:pt>
                <c:pt idx="2">
                  <c:v>609</c:v>
                </c:pt>
              </c:numCache>
            </c:numRef>
          </c:val>
        </c:ser>
        <c:ser>
          <c:idx val="4"/>
          <c:order val="4"/>
          <c:tx>
            <c:strRef>
              <c:f>'big field table'!$A$17</c:f>
              <c:strCache>
                <c:ptCount val="1"/>
                <c:pt idx="0">
                  <c:v>Tree 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table'!$B$17:$D$17</c:f>
              <c:numCache>
                <c:formatCode>General</c:formatCode>
                <c:ptCount val="3"/>
                <c:pt idx="0">
                  <c:v>343</c:v>
                </c:pt>
                <c:pt idx="1">
                  <c:v>280</c:v>
                </c:pt>
                <c:pt idx="2">
                  <c:v>623</c:v>
                </c:pt>
              </c:numCache>
            </c:numRef>
          </c:val>
        </c:ser>
        <c:ser>
          <c:idx val="5"/>
          <c:order val="5"/>
          <c:tx>
            <c:strRef>
              <c:f>'big field table'!$A$18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table'!$B$18:$D$18</c:f>
              <c:numCache>
                <c:formatCode>General</c:formatCode>
                <c:ptCount val="3"/>
                <c:pt idx="0">
                  <c:v>488</c:v>
                </c:pt>
                <c:pt idx="1">
                  <c:v>142</c:v>
                </c:pt>
                <c:pt idx="2">
                  <c:v>630</c:v>
                </c:pt>
              </c:numCache>
            </c:numRef>
          </c:val>
        </c:ser>
        <c:ser>
          <c:idx val="6"/>
          <c:order val="6"/>
          <c:tx>
            <c:strRef>
              <c:f>'big field table'!$A$19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table'!$B$19:$D$19</c:f>
              <c:numCache>
                <c:formatCode>General</c:formatCode>
                <c:ptCount val="3"/>
                <c:pt idx="0">
                  <c:v>401</c:v>
                </c:pt>
                <c:pt idx="1">
                  <c:v>231</c:v>
                </c:pt>
                <c:pt idx="2">
                  <c:v>632</c:v>
                </c:pt>
              </c:numCache>
            </c:numRef>
          </c:val>
        </c:ser>
        <c:ser>
          <c:idx val="7"/>
          <c:order val="7"/>
          <c:tx>
            <c:strRef>
              <c:f>'big field table'!$A$20</c:f>
              <c:strCache>
                <c:ptCount val="1"/>
                <c:pt idx="0">
                  <c:v>Tree 11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table'!$B$20:$D$20</c:f>
              <c:numCache>
                <c:formatCode>General</c:formatCode>
                <c:ptCount val="3"/>
                <c:pt idx="0">
                  <c:v>281</c:v>
                </c:pt>
                <c:pt idx="1">
                  <c:v>358</c:v>
                </c:pt>
                <c:pt idx="2">
                  <c:v>639</c:v>
                </c:pt>
              </c:numCache>
            </c:numRef>
          </c:val>
        </c:ser>
        <c:ser>
          <c:idx val="8"/>
          <c:order val="8"/>
          <c:tx>
            <c:strRef>
              <c:f>'big field table'!$A$21</c:f>
              <c:strCache>
                <c:ptCount val="1"/>
                <c:pt idx="0">
                  <c:v>Tree 13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table'!$B$21:$D$21</c:f>
              <c:numCache>
                <c:formatCode>General</c:formatCode>
                <c:ptCount val="3"/>
                <c:pt idx="0">
                  <c:v>585</c:v>
                </c:pt>
                <c:pt idx="1">
                  <c:v>68</c:v>
                </c:pt>
                <c:pt idx="2">
                  <c:v>653</c:v>
                </c:pt>
              </c:numCache>
            </c:numRef>
          </c:val>
        </c:ser>
        <c:ser>
          <c:idx val="9"/>
          <c:order val="9"/>
          <c:tx>
            <c:strRef>
              <c:f>'big field table'!$A$22</c:f>
              <c:strCache>
                <c:ptCount val="1"/>
                <c:pt idx="0">
                  <c:v>Tree 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table'!$B$22:$D$22</c:f>
              <c:numCache>
                <c:formatCode>General</c:formatCode>
                <c:ptCount val="3"/>
                <c:pt idx="0">
                  <c:v>568</c:v>
                </c:pt>
                <c:pt idx="1">
                  <c:v>95</c:v>
                </c:pt>
                <c:pt idx="2">
                  <c:v>663</c:v>
                </c:pt>
              </c:numCache>
            </c:numRef>
          </c:val>
        </c:ser>
        <c:ser>
          <c:idx val="10"/>
          <c:order val="10"/>
          <c:tx>
            <c:strRef>
              <c:f>'big field table'!$A$23</c:f>
              <c:strCache>
                <c:ptCount val="1"/>
                <c:pt idx="0">
                  <c:v>Tree 15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table'!$B$23:$D$23</c:f>
              <c:numCache>
                <c:formatCode>General</c:formatCode>
                <c:ptCount val="3"/>
                <c:pt idx="0">
                  <c:v>507</c:v>
                </c:pt>
                <c:pt idx="1">
                  <c:v>186</c:v>
                </c:pt>
                <c:pt idx="2">
                  <c:v>693</c:v>
                </c:pt>
              </c:numCache>
            </c:numRef>
          </c:val>
        </c:ser>
        <c:ser>
          <c:idx val="11"/>
          <c:order val="11"/>
          <c:tx>
            <c:strRef>
              <c:f>'big field table'!$A$6</c:f>
              <c:strCache>
                <c:ptCount val="1"/>
                <c:pt idx="0">
                  <c:v>Tree 16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table'!$B$6:$D$6</c:f>
              <c:numCache>
                <c:formatCode>General</c:formatCode>
                <c:ptCount val="3"/>
                <c:pt idx="0">
                  <c:v>251</c:v>
                </c:pt>
                <c:pt idx="1">
                  <c:v>39</c:v>
                </c:pt>
                <c:pt idx="2">
                  <c:v>290</c:v>
                </c:pt>
              </c:numCache>
            </c:numRef>
          </c:val>
        </c:ser>
        <c:ser>
          <c:idx val="12"/>
          <c:order val="12"/>
          <c:tx>
            <c:strRef>
              <c:f>'big field table'!$A$24</c:f>
              <c:strCache>
                <c:ptCount val="1"/>
                <c:pt idx="0">
                  <c:v>Tree 21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table'!$B$24:$D$24</c:f>
              <c:numCache>
                <c:formatCode>General</c:formatCode>
                <c:ptCount val="3"/>
                <c:pt idx="0">
                  <c:v>545</c:v>
                </c:pt>
                <c:pt idx="1">
                  <c:v>249</c:v>
                </c:pt>
                <c:pt idx="2">
                  <c:v>794</c:v>
                </c:pt>
              </c:numCache>
            </c:numRef>
          </c:val>
        </c:ser>
        <c:ser>
          <c:idx val="13"/>
          <c:order val="13"/>
          <c:tx>
            <c:strRef>
              <c:f>'big field table'!$A$25</c:f>
              <c:strCache>
                <c:ptCount val="1"/>
                <c:pt idx="0">
                  <c:v>Tree 12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table'!$B$25:$D$25</c:f>
              <c:numCache>
                <c:formatCode>General</c:formatCode>
                <c:ptCount val="3"/>
                <c:pt idx="0">
                  <c:v>550</c:v>
                </c:pt>
                <c:pt idx="1">
                  <c:v>251</c:v>
                </c:pt>
                <c:pt idx="2">
                  <c:v>801</c:v>
                </c:pt>
              </c:numCache>
            </c:numRef>
          </c:val>
        </c:ser>
        <c:ser>
          <c:idx val="14"/>
          <c:order val="14"/>
          <c:tx>
            <c:strRef>
              <c:f>'big field table'!$A$26</c:f>
              <c:strCache>
                <c:ptCount val="1"/>
                <c:pt idx="0">
                  <c:v>Tree 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table'!$B$26:$D$26</c:f>
              <c:numCache>
                <c:formatCode>General</c:formatCode>
                <c:ptCount val="3"/>
                <c:pt idx="0">
                  <c:v>625</c:v>
                </c:pt>
                <c:pt idx="1">
                  <c:v>344</c:v>
                </c:pt>
                <c:pt idx="2">
                  <c:v>969</c:v>
                </c:pt>
              </c:numCache>
            </c:numRef>
          </c:val>
        </c:ser>
        <c:ser>
          <c:idx val="15"/>
          <c:order val="15"/>
          <c:tx>
            <c:strRef>
              <c:f>'big field table'!$A$27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table'!$B$27:$D$27</c:f>
              <c:numCache>
                <c:formatCode>General</c:formatCode>
                <c:ptCount val="3"/>
                <c:pt idx="0">
                  <c:v>702</c:v>
                </c:pt>
                <c:pt idx="1">
                  <c:v>442</c:v>
                </c:pt>
                <c:pt idx="2">
                  <c:v>1144</c:v>
                </c:pt>
              </c:numCache>
            </c:numRef>
          </c:val>
        </c:ser>
        <c:ser>
          <c:idx val="16"/>
          <c:order val="16"/>
          <c:tx>
            <c:strRef>
              <c:f>'big field table'!$A$7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table'!$B$7:$D$7</c:f>
              <c:numCache>
                <c:formatCode>General</c:formatCode>
                <c:ptCount val="3"/>
                <c:pt idx="0">
                  <c:v>244</c:v>
                </c:pt>
                <c:pt idx="1">
                  <c:v>123</c:v>
                </c:pt>
                <c:pt idx="2">
                  <c:v>367</c:v>
                </c:pt>
              </c:numCache>
            </c:numRef>
          </c:val>
        </c:ser>
        <c:ser>
          <c:idx val="17"/>
          <c:order val="17"/>
          <c:tx>
            <c:strRef>
              <c:f>'big field table'!$A$8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table'!$B$8:$D$8</c:f>
              <c:numCache>
                <c:formatCode>General</c:formatCode>
                <c:ptCount val="3"/>
                <c:pt idx="0">
                  <c:v>257</c:v>
                </c:pt>
                <c:pt idx="1">
                  <c:v>120</c:v>
                </c:pt>
                <c:pt idx="2">
                  <c:v>377</c:v>
                </c:pt>
              </c:numCache>
            </c:numRef>
          </c:val>
        </c:ser>
        <c:ser>
          <c:idx val="18"/>
          <c:order val="18"/>
          <c:tx>
            <c:strRef>
              <c:f>'big field table'!$A$9</c:f>
              <c:strCache>
                <c:ptCount val="1"/>
                <c:pt idx="0">
                  <c:v>Tree 10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table'!$B$9:$D$9</c:f>
              <c:numCache>
                <c:formatCode>General</c:formatCode>
                <c:ptCount val="3"/>
                <c:pt idx="0">
                  <c:v>344</c:v>
                </c:pt>
                <c:pt idx="1">
                  <c:v>120</c:v>
                </c:pt>
                <c:pt idx="2">
                  <c:v>464</c:v>
                </c:pt>
              </c:numCache>
            </c:numRef>
          </c:val>
        </c:ser>
        <c:ser>
          <c:idx val="19"/>
          <c:order val="19"/>
          <c:tx>
            <c:strRef>
              <c:f>'big field table'!$A$10</c:f>
              <c:strCache>
                <c:ptCount val="1"/>
                <c:pt idx="0">
                  <c:v>Tree 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table'!$B$10:$D$10</c:f>
              <c:numCache>
                <c:formatCode>General</c:formatCode>
                <c:ptCount val="3"/>
                <c:pt idx="0">
                  <c:v>389</c:v>
                </c:pt>
                <c:pt idx="1">
                  <c:v>80</c:v>
                </c:pt>
                <c:pt idx="2">
                  <c:v>469</c:v>
                </c:pt>
              </c:numCache>
            </c:numRef>
          </c:val>
        </c:ser>
        <c:ser>
          <c:idx val="20"/>
          <c:order val="20"/>
          <c:tx>
            <c:strRef>
              <c:f>'big field table'!$A$11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table'!$B$11:$D$11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21"/>
          <c:order val="21"/>
          <c:tx>
            <c:strRef>
              <c:f>'big field table'!$A$12</c:f>
              <c:strCache>
                <c:ptCount val="1"/>
                <c:pt idx="0">
                  <c:v>Tree 18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table'!$B$12:$D$12</c:f>
              <c:numCache>
                <c:formatCode>General</c:formatCode>
                <c:ptCount val="3"/>
                <c:pt idx="0">
                  <c:v>200</c:v>
                </c:pt>
                <c:pt idx="1">
                  <c:v>300</c:v>
                </c:pt>
                <c:pt idx="2">
                  <c:v>500</c:v>
                </c:pt>
              </c:numCache>
            </c:numRef>
          </c:val>
        </c:ser>
        <c:ser>
          <c:idx val="22"/>
          <c:order val="22"/>
          <c:tx>
            <c:strRef>
              <c:f>'big field table'!$A$13</c:f>
              <c:strCache>
                <c:ptCount val="1"/>
                <c:pt idx="0">
                  <c:v>Tree 17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table'!$B$13:$D$13</c:f>
              <c:numCache>
                <c:formatCode>General</c:formatCode>
                <c:ptCount val="3"/>
                <c:pt idx="0">
                  <c:v>300</c:v>
                </c:pt>
                <c:pt idx="1">
                  <c:v>200</c:v>
                </c:pt>
                <c:pt idx="2">
                  <c:v>500</c:v>
                </c:pt>
              </c:numCache>
            </c:numRef>
          </c:val>
        </c:ser>
        <c:ser>
          <c:idx val="23"/>
          <c:order val="23"/>
          <c:tx>
            <c:strRef>
              <c:f>'big field table'!$A$28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table'!$B$28:$D$28</c:f>
              <c:numCache>
                <c:formatCode>General</c:formatCode>
                <c:ptCount val="3"/>
                <c:pt idx="0">
                  <c:v>9037</c:v>
                </c:pt>
                <c:pt idx="1">
                  <c:v>4505</c:v>
                </c:pt>
              </c:numCache>
            </c:numRef>
          </c:val>
        </c:ser>
        <c:ser>
          <c:idx val="24"/>
          <c:order val="24"/>
          <c:tx>
            <c:strRef>
              <c:f>'big field table'!$A$29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table'!$B$29:$D$29</c:f>
              <c:numCache>
                <c:formatCode>General</c:formatCode>
                <c:ptCount val="3"/>
                <c:pt idx="2">
                  <c:v>13542</c:v>
                </c:pt>
              </c:numCache>
            </c:numRef>
          </c:val>
        </c:ser>
        <c:ser>
          <c:idx val="25"/>
          <c:order val="25"/>
          <c:tx>
            <c:strRef>
              <c:f>'big field table'!$A$30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table'!$B$30:$D$30</c:f>
              <c:numCache>
                <c:formatCode>General</c:formatCode>
                <c:ptCount val="3"/>
              </c:numCache>
            </c:numRef>
          </c:val>
        </c:ser>
        <c:ser>
          <c:idx val="26"/>
          <c:order val="26"/>
          <c:tx>
            <c:strRef>
              <c:f>'big field table'!$A$31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table'!$B$31:$D$31</c:f>
              <c:numCache>
                <c:formatCode>General</c:formatCode>
                <c:ptCount val="3"/>
              </c:numCache>
            </c:numRef>
          </c:val>
        </c:ser>
        <c:ser>
          <c:idx val="27"/>
          <c:order val="27"/>
          <c:tx>
            <c:strRef>
              <c:f>'big field table'!$A$32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table'!$B$32:$D$32</c:f>
              <c:numCache>
                <c:formatCode>General</c:formatCode>
                <c:ptCount val="3"/>
              </c:numCache>
            </c:numRef>
          </c:val>
        </c:ser>
        <c:ser>
          <c:idx val="28"/>
          <c:order val="28"/>
          <c:tx>
            <c:strRef>
              <c:f>'big field table'!$A$33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table'!$B$33:$D$33</c:f>
              <c:numCache>
                <c:formatCode>General</c:formatCode>
                <c:ptCount val="3"/>
              </c:numCache>
            </c:numRef>
          </c:val>
        </c:ser>
        <c:ser>
          <c:idx val="29"/>
          <c:order val="29"/>
          <c:tx>
            <c:strRef>
              <c:f>'big field table'!$A$34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table'!$B$34:$D$34</c:f>
              <c:numCache>
                <c:formatCode>General</c:formatCode>
                <c:ptCount val="3"/>
              </c:numCache>
            </c:numRef>
          </c:val>
        </c:ser>
        <c:ser>
          <c:idx val="30"/>
          <c:order val="30"/>
          <c:tx>
            <c:strRef>
              <c:f>'big field table'!$A$35</c:f>
              <c:strCache>
                <c:ptCount val="1"/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table'!$B$35:$D$35</c:f>
              <c:numCache>
                <c:formatCode>General</c:formatCode>
                <c:ptCount val="3"/>
              </c:numCache>
            </c:numRef>
          </c:val>
        </c:ser>
        <c:ser>
          <c:idx val="31"/>
          <c:order val="31"/>
          <c:tx>
            <c:strRef>
              <c:f>'big field table'!$A$36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table'!$B$36:$D$36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3870128"/>
        <c:axId val="343870520"/>
        <c:axId val="344372856"/>
      </c:bar3DChart>
      <c:catAx>
        <c:axId val="34387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870520"/>
        <c:crosses val="autoZero"/>
        <c:auto val="1"/>
        <c:lblAlgn val="ctr"/>
        <c:lblOffset val="100"/>
        <c:noMultiLvlLbl val="0"/>
      </c:catAx>
      <c:valAx>
        <c:axId val="34387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870128"/>
        <c:crosses val="autoZero"/>
        <c:crossBetween val="between"/>
      </c:valAx>
      <c:serAx>
        <c:axId val="344372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870520"/>
        <c:crosses val="autoZero"/>
      </c:ser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Apple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'big field filtering'!$B$4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filtering'!$A$5:$A$13</c:f>
              <c:strCache>
                <c:ptCount val="5"/>
                <c:pt idx="0">
                  <c:v>Tree 10</c:v>
                </c:pt>
                <c:pt idx="1">
                  <c:v>Tree 9</c:v>
                </c:pt>
                <c:pt idx="2">
                  <c:v>Tree 3</c:v>
                </c:pt>
                <c:pt idx="3">
                  <c:v>Tree 18</c:v>
                </c:pt>
                <c:pt idx="4">
                  <c:v>Tree 17</c:v>
                </c:pt>
              </c:strCache>
            </c:strRef>
          </c:cat>
          <c:val>
            <c:numRef>
              <c:f>'big field filtering'!$B$5:$B$13</c:f>
              <c:numCache>
                <c:formatCode>General</c:formatCode>
                <c:ptCount val="5"/>
                <c:pt idx="0">
                  <c:v>344</c:v>
                </c:pt>
                <c:pt idx="1">
                  <c:v>389</c:v>
                </c:pt>
                <c:pt idx="2">
                  <c:v>325</c:v>
                </c:pt>
                <c:pt idx="3">
                  <c:v>200</c:v>
                </c:pt>
                <c:pt idx="4">
                  <c:v>300</c:v>
                </c:pt>
              </c:numCache>
            </c:numRef>
          </c:val>
        </c:ser>
        <c:ser>
          <c:idx val="1"/>
          <c:order val="1"/>
          <c:tx>
            <c:strRef>
              <c:f>'big field filtering'!$C$4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filtering'!$A$5:$A$13</c:f>
              <c:strCache>
                <c:ptCount val="5"/>
                <c:pt idx="0">
                  <c:v>Tree 10</c:v>
                </c:pt>
                <c:pt idx="1">
                  <c:v>Tree 9</c:v>
                </c:pt>
                <c:pt idx="2">
                  <c:v>Tree 3</c:v>
                </c:pt>
                <c:pt idx="3">
                  <c:v>Tree 18</c:v>
                </c:pt>
                <c:pt idx="4">
                  <c:v>Tree 17</c:v>
                </c:pt>
              </c:strCache>
            </c:strRef>
          </c:cat>
          <c:val>
            <c:numRef>
              <c:f>'big field filtering'!$C$5:$C$13</c:f>
              <c:numCache>
                <c:formatCode>General</c:formatCode>
                <c:ptCount val="5"/>
                <c:pt idx="0">
                  <c:v>120</c:v>
                </c:pt>
                <c:pt idx="1">
                  <c:v>80</c:v>
                </c:pt>
                <c:pt idx="2">
                  <c:v>145</c:v>
                </c:pt>
                <c:pt idx="3">
                  <c:v>300</c:v>
                </c:pt>
                <c:pt idx="4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'big field filtering'!$D$4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filtering'!$A$5:$A$13</c:f>
              <c:strCache>
                <c:ptCount val="5"/>
                <c:pt idx="0">
                  <c:v>Tree 10</c:v>
                </c:pt>
                <c:pt idx="1">
                  <c:v>Tree 9</c:v>
                </c:pt>
                <c:pt idx="2">
                  <c:v>Tree 3</c:v>
                </c:pt>
                <c:pt idx="3">
                  <c:v>Tree 18</c:v>
                </c:pt>
                <c:pt idx="4">
                  <c:v>Tree 17</c:v>
                </c:pt>
              </c:strCache>
            </c:strRef>
          </c:cat>
          <c:val>
            <c:numRef>
              <c:f>'big field filtering'!$D$5:$D$13</c:f>
              <c:numCache>
                <c:formatCode>General</c:formatCode>
                <c:ptCount val="5"/>
                <c:pt idx="0">
                  <c:v>464</c:v>
                </c:pt>
                <c:pt idx="1">
                  <c:v>469</c:v>
                </c:pt>
                <c:pt idx="2">
                  <c:v>470</c:v>
                </c:pt>
                <c:pt idx="3">
                  <c:v>500</c:v>
                </c:pt>
                <c:pt idx="4">
                  <c:v>500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10394496"/>
        <c:axId val="210394104"/>
      </c:barChart>
      <c:catAx>
        <c:axId val="21039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394104"/>
        <c:crosses val="autoZero"/>
        <c:auto val="1"/>
        <c:lblAlgn val="ctr"/>
        <c:lblOffset val="100"/>
        <c:noMultiLvlLbl val="0"/>
      </c:catAx>
      <c:valAx>
        <c:axId val="210394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039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'big field filtering'!$A$5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filtering'!$B$5:$D$5</c:f>
            </c:numRef>
          </c:val>
        </c:ser>
        <c:ser>
          <c:idx val="1"/>
          <c:order val="1"/>
          <c:tx>
            <c:strRef>
              <c:f>'big field filtering'!$A$14</c:f>
              <c:strCache>
                <c:ptCount val="1"/>
                <c:pt idx="0">
                  <c:v>Tree 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filtering'!$B$14:$D$14</c:f>
              <c:numCache>
                <c:formatCode>General</c:formatCode>
                <c:ptCount val="3"/>
                <c:pt idx="0">
                  <c:v>376</c:v>
                </c:pt>
                <c:pt idx="1">
                  <c:v>151</c:v>
                </c:pt>
                <c:pt idx="2">
                  <c:v>527</c:v>
                </c:pt>
              </c:numCache>
            </c:numRef>
          </c:val>
        </c:ser>
        <c:ser>
          <c:idx val="2"/>
          <c:order val="2"/>
          <c:tx>
            <c:strRef>
              <c:f>'big field filtering'!$A$15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filtering'!$B$15:$D$15</c:f>
            </c:numRef>
          </c:val>
        </c:ser>
        <c:ser>
          <c:idx val="3"/>
          <c:order val="3"/>
          <c:tx>
            <c:strRef>
              <c:f>'big field filtering'!$A$16</c:f>
              <c:strCache>
                <c:ptCount val="1"/>
                <c:pt idx="0">
                  <c:v>Tree 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filtering'!$B$16:$D$16</c:f>
            </c:numRef>
          </c:val>
        </c:ser>
        <c:ser>
          <c:idx val="4"/>
          <c:order val="4"/>
          <c:tx>
            <c:strRef>
              <c:f>'big field filtering'!$A$17</c:f>
              <c:strCache>
                <c:ptCount val="1"/>
                <c:pt idx="0">
                  <c:v>Tree 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filtering'!$B$17:$D$17</c:f>
            </c:numRef>
          </c:val>
        </c:ser>
        <c:ser>
          <c:idx val="5"/>
          <c:order val="5"/>
          <c:tx>
            <c:strRef>
              <c:f>'big field filtering'!$A$18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filtering'!$B$18:$D$18</c:f>
            </c:numRef>
          </c:val>
        </c:ser>
        <c:ser>
          <c:idx val="6"/>
          <c:order val="6"/>
          <c:tx>
            <c:strRef>
              <c:f>'big field filtering'!$A$19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filtering'!$B$19:$D$19</c:f>
            </c:numRef>
          </c:val>
        </c:ser>
        <c:ser>
          <c:idx val="7"/>
          <c:order val="7"/>
          <c:tx>
            <c:strRef>
              <c:f>'big field filtering'!$A$20</c:f>
              <c:strCache>
                <c:ptCount val="1"/>
                <c:pt idx="0">
                  <c:v>Tree 11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filtering'!$B$20:$D$20</c:f>
            </c:numRef>
          </c:val>
        </c:ser>
        <c:ser>
          <c:idx val="8"/>
          <c:order val="8"/>
          <c:tx>
            <c:strRef>
              <c:f>'big field filtering'!$A$21</c:f>
              <c:strCache>
                <c:ptCount val="1"/>
                <c:pt idx="0">
                  <c:v>Tree 13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filtering'!$B$21:$D$21</c:f>
            </c:numRef>
          </c:val>
        </c:ser>
        <c:ser>
          <c:idx val="9"/>
          <c:order val="9"/>
          <c:tx>
            <c:strRef>
              <c:f>'big field filtering'!$A$22</c:f>
              <c:strCache>
                <c:ptCount val="1"/>
                <c:pt idx="0">
                  <c:v>Tree 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filtering'!$B$22:$D$22</c:f>
            </c:numRef>
          </c:val>
        </c:ser>
        <c:ser>
          <c:idx val="10"/>
          <c:order val="10"/>
          <c:tx>
            <c:strRef>
              <c:f>'big field filtering'!$A$23</c:f>
              <c:strCache>
                <c:ptCount val="1"/>
                <c:pt idx="0">
                  <c:v>Tree 15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filtering'!$B$23:$D$23</c:f>
            </c:numRef>
          </c:val>
        </c:ser>
        <c:ser>
          <c:idx val="11"/>
          <c:order val="11"/>
          <c:tx>
            <c:strRef>
              <c:f>'big field filtering'!$A$6</c:f>
              <c:strCache>
                <c:ptCount val="1"/>
                <c:pt idx="0">
                  <c:v>Tree 16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filtering'!$B$6:$D$6</c:f>
            </c:numRef>
          </c:val>
        </c:ser>
        <c:ser>
          <c:idx val="12"/>
          <c:order val="12"/>
          <c:tx>
            <c:strRef>
              <c:f>'big field filtering'!$A$24</c:f>
              <c:strCache>
                <c:ptCount val="1"/>
                <c:pt idx="0">
                  <c:v>Tree 21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filtering'!$B$24:$D$24</c:f>
            </c:numRef>
          </c:val>
        </c:ser>
        <c:ser>
          <c:idx val="13"/>
          <c:order val="13"/>
          <c:tx>
            <c:strRef>
              <c:f>'big field filtering'!$A$25</c:f>
              <c:strCache>
                <c:ptCount val="1"/>
                <c:pt idx="0">
                  <c:v>Tree 12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filtering'!$B$25:$D$25</c:f>
            </c:numRef>
          </c:val>
        </c:ser>
        <c:ser>
          <c:idx val="14"/>
          <c:order val="14"/>
          <c:tx>
            <c:strRef>
              <c:f>'big field filtering'!$A$26</c:f>
              <c:strCache>
                <c:ptCount val="1"/>
                <c:pt idx="0">
                  <c:v>Tree 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filtering'!$B$26:$D$26</c:f>
            </c:numRef>
          </c:val>
        </c:ser>
        <c:ser>
          <c:idx val="15"/>
          <c:order val="15"/>
          <c:tx>
            <c:strRef>
              <c:f>'big field filtering'!$A$27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filtering'!$B$27:$D$27</c:f>
            </c:numRef>
          </c:val>
        </c:ser>
        <c:ser>
          <c:idx val="16"/>
          <c:order val="16"/>
          <c:tx>
            <c:strRef>
              <c:f>'big field filtering'!$A$7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filtering'!$B$7:$D$7</c:f>
            </c:numRef>
          </c:val>
        </c:ser>
        <c:ser>
          <c:idx val="17"/>
          <c:order val="17"/>
          <c:tx>
            <c:strRef>
              <c:f>'big field filtering'!$A$8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filtering'!$B$8:$D$8</c:f>
            </c:numRef>
          </c:val>
        </c:ser>
        <c:ser>
          <c:idx val="18"/>
          <c:order val="18"/>
          <c:tx>
            <c:strRef>
              <c:f>'big field filtering'!$A$9</c:f>
              <c:strCache>
                <c:ptCount val="1"/>
                <c:pt idx="0">
                  <c:v>Tree 10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filtering'!$B$9:$D$9</c:f>
              <c:numCache>
                <c:formatCode>General</c:formatCode>
                <c:ptCount val="3"/>
                <c:pt idx="0">
                  <c:v>344</c:v>
                </c:pt>
                <c:pt idx="1">
                  <c:v>120</c:v>
                </c:pt>
                <c:pt idx="2">
                  <c:v>464</c:v>
                </c:pt>
              </c:numCache>
            </c:numRef>
          </c:val>
        </c:ser>
        <c:ser>
          <c:idx val="19"/>
          <c:order val="19"/>
          <c:tx>
            <c:strRef>
              <c:f>'big field filtering'!$A$10</c:f>
              <c:strCache>
                <c:ptCount val="1"/>
                <c:pt idx="0">
                  <c:v>Tree 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filtering'!$B$10:$D$10</c:f>
              <c:numCache>
                <c:formatCode>General</c:formatCode>
                <c:ptCount val="3"/>
                <c:pt idx="0">
                  <c:v>389</c:v>
                </c:pt>
                <c:pt idx="1">
                  <c:v>80</c:v>
                </c:pt>
                <c:pt idx="2">
                  <c:v>469</c:v>
                </c:pt>
              </c:numCache>
            </c:numRef>
          </c:val>
        </c:ser>
        <c:ser>
          <c:idx val="20"/>
          <c:order val="20"/>
          <c:tx>
            <c:strRef>
              <c:f>'big field filtering'!$A$11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filtering'!$B$11:$D$11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21"/>
          <c:order val="21"/>
          <c:tx>
            <c:strRef>
              <c:f>'big field filtering'!$A$12</c:f>
              <c:strCache>
                <c:ptCount val="1"/>
                <c:pt idx="0">
                  <c:v>Tree 18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filtering'!$B$12:$D$12</c:f>
              <c:numCache>
                <c:formatCode>General</c:formatCode>
                <c:ptCount val="3"/>
                <c:pt idx="0">
                  <c:v>200</c:v>
                </c:pt>
                <c:pt idx="1">
                  <c:v>300</c:v>
                </c:pt>
                <c:pt idx="2">
                  <c:v>500</c:v>
                </c:pt>
              </c:numCache>
            </c:numRef>
          </c:val>
        </c:ser>
        <c:ser>
          <c:idx val="22"/>
          <c:order val="22"/>
          <c:tx>
            <c:strRef>
              <c:f>'big field filtering'!$A$13</c:f>
              <c:strCache>
                <c:ptCount val="1"/>
                <c:pt idx="0">
                  <c:v>Tree 17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filtering'!$B$13:$D$13</c:f>
              <c:numCache>
                <c:formatCode>General</c:formatCode>
                <c:ptCount val="3"/>
                <c:pt idx="0">
                  <c:v>300</c:v>
                </c:pt>
                <c:pt idx="1">
                  <c:v>200</c:v>
                </c:pt>
                <c:pt idx="2">
                  <c:v>500</c:v>
                </c:pt>
              </c:numCache>
            </c:numRef>
          </c:val>
        </c:ser>
        <c:ser>
          <c:idx val="23"/>
          <c:order val="23"/>
          <c:tx>
            <c:strRef>
              <c:f>'big field filtering'!$A$28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filtering'!$B$28:$D$28</c:f>
              <c:numCache>
                <c:formatCode>General</c:formatCode>
                <c:ptCount val="3"/>
                <c:pt idx="0">
                  <c:v>1934</c:v>
                </c:pt>
                <c:pt idx="1">
                  <c:v>996</c:v>
                </c:pt>
              </c:numCache>
            </c:numRef>
          </c:val>
        </c:ser>
        <c:ser>
          <c:idx val="24"/>
          <c:order val="24"/>
          <c:tx>
            <c:strRef>
              <c:f>'big field filtering'!$A$29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filtering'!$B$29:$D$29</c:f>
              <c:numCache>
                <c:formatCode>General</c:formatCode>
                <c:ptCount val="3"/>
                <c:pt idx="2">
                  <c:v>2930</c:v>
                </c:pt>
              </c:numCache>
            </c:numRef>
          </c:val>
        </c:ser>
        <c:ser>
          <c:idx val="25"/>
          <c:order val="25"/>
          <c:tx>
            <c:strRef>
              <c:f>'big field filtering'!$A$30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filtering'!$B$30:$D$30</c:f>
              <c:numCache>
                <c:formatCode>General</c:formatCode>
                <c:ptCount val="3"/>
              </c:numCache>
            </c:numRef>
          </c:val>
        </c:ser>
        <c:ser>
          <c:idx val="26"/>
          <c:order val="26"/>
          <c:tx>
            <c:strRef>
              <c:f>'big field filtering'!$A$31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filtering'!$B$31:$D$31</c:f>
              <c:numCache>
                <c:formatCode>General</c:formatCode>
                <c:ptCount val="3"/>
              </c:numCache>
            </c:numRef>
          </c:val>
        </c:ser>
        <c:ser>
          <c:idx val="27"/>
          <c:order val="27"/>
          <c:tx>
            <c:strRef>
              <c:f>'big field filtering'!$A$32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filtering'!$B$32:$D$32</c:f>
              <c:numCache>
                <c:formatCode>General</c:formatCode>
                <c:ptCount val="3"/>
              </c:numCache>
            </c:numRef>
          </c:val>
        </c:ser>
        <c:ser>
          <c:idx val="28"/>
          <c:order val="28"/>
          <c:tx>
            <c:strRef>
              <c:f>'big field filtering'!$A$33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filtering'!$B$33:$D$33</c:f>
              <c:numCache>
                <c:formatCode>General</c:formatCode>
                <c:ptCount val="3"/>
              </c:numCache>
            </c:numRef>
          </c:val>
        </c:ser>
        <c:ser>
          <c:idx val="29"/>
          <c:order val="29"/>
          <c:tx>
            <c:strRef>
              <c:f>'big field filtering'!$A$34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filtering'!$B$34:$D$34</c:f>
              <c:numCache>
                <c:formatCode>General</c:formatCode>
                <c:ptCount val="3"/>
              </c:numCache>
            </c:numRef>
          </c:val>
        </c:ser>
        <c:ser>
          <c:idx val="30"/>
          <c:order val="30"/>
          <c:tx>
            <c:strRef>
              <c:f>'big field filtering'!$A$35</c:f>
              <c:strCache>
                <c:ptCount val="1"/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filtering'!$B$35:$D$35</c:f>
              <c:numCache>
                <c:formatCode>General</c:formatCode>
                <c:ptCount val="3"/>
              </c:numCache>
            </c:numRef>
          </c:val>
        </c:ser>
        <c:ser>
          <c:idx val="31"/>
          <c:order val="31"/>
          <c:tx>
            <c:strRef>
              <c:f>'big field filtering'!$A$36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filtering'!$B$36:$D$36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3871696"/>
        <c:axId val="343872088"/>
        <c:axId val="344982904"/>
      </c:bar3DChart>
      <c:catAx>
        <c:axId val="34387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872088"/>
        <c:crosses val="autoZero"/>
        <c:auto val="1"/>
        <c:lblAlgn val="ctr"/>
        <c:lblOffset val="100"/>
        <c:noMultiLvlLbl val="0"/>
      </c:catAx>
      <c:valAx>
        <c:axId val="343872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871696"/>
        <c:crosses val="autoZero"/>
        <c:crossBetween val="between"/>
      </c:valAx>
      <c:serAx>
        <c:axId val="344982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872088"/>
        <c:crosses val="autoZero"/>
      </c:ser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Apple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'big field filtering (2)'!$B$4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 (2)'!$A$5:$A$13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 filtering (2)'!$B$5:$B$13</c:f>
              <c:numCache>
                <c:formatCode>General</c:formatCode>
                <c:ptCount val="9"/>
                <c:pt idx="0">
                  <c:v>100</c:v>
                </c:pt>
                <c:pt idx="1">
                  <c:v>251</c:v>
                </c:pt>
                <c:pt idx="2">
                  <c:v>244</c:v>
                </c:pt>
                <c:pt idx="3">
                  <c:v>257</c:v>
                </c:pt>
                <c:pt idx="4">
                  <c:v>344</c:v>
                </c:pt>
                <c:pt idx="5">
                  <c:v>389</c:v>
                </c:pt>
                <c:pt idx="6">
                  <c:v>325</c:v>
                </c:pt>
                <c:pt idx="7">
                  <c:v>200</c:v>
                </c:pt>
                <c:pt idx="8">
                  <c:v>300</c:v>
                </c:pt>
              </c:numCache>
            </c:numRef>
          </c:val>
        </c:ser>
        <c:ser>
          <c:idx val="1"/>
          <c:order val="1"/>
          <c:tx>
            <c:strRef>
              <c:f>'big field filtering (2)'!$C$4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 (2)'!$A$5:$A$13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 filtering (2)'!$C$5:$C$13</c:f>
              <c:numCache>
                <c:formatCode>General</c:formatCode>
                <c:ptCount val="9"/>
                <c:pt idx="0">
                  <c:v>20</c:v>
                </c:pt>
                <c:pt idx="1">
                  <c:v>39</c:v>
                </c:pt>
                <c:pt idx="2">
                  <c:v>123</c:v>
                </c:pt>
                <c:pt idx="3">
                  <c:v>120</c:v>
                </c:pt>
                <c:pt idx="4">
                  <c:v>120</c:v>
                </c:pt>
                <c:pt idx="5">
                  <c:v>80</c:v>
                </c:pt>
                <c:pt idx="6">
                  <c:v>145</c:v>
                </c:pt>
                <c:pt idx="7">
                  <c:v>300</c:v>
                </c:pt>
                <c:pt idx="8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'big field filtering (2)'!$D$4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 (2)'!$A$5:$A$13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 filtering (2)'!$D$5:$D$13</c:f>
              <c:numCache>
                <c:formatCode>General</c:formatCode>
                <c:ptCount val="9"/>
                <c:pt idx="0">
                  <c:v>120</c:v>
                </c:pt>
                <c:pt idx="1">
                  <c:v>290</c:v>
                </c:pt>
                <c:pt idx="2">
                  <c:v>367</c:v>
                </c:pt>
                <c:pt idx="3">
                  <c:v>377</c:v>
                </c:pt>
                <c:pt idx="4">
                  <c:v>464</c:v>
                </c:pt>
                <c:pt idx="5">
                  <c:v>469</c:v>
                </c:pt>
                <c:pt idx="6">
                  <c:v>470</c:v>
                </c:pt>
                <c:pt idx="7">
                  <c:v>500</c:v>
                </c:pt>
                <c:pt idx="8">
                  <c:v>500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76772968"/>
        <c:axId val="210979080"/>
      </c:barChart>
      <c:catAx>
        <c:axId val="1767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979080"/>
        <c:crosses val="autoZero"/>
        <c:auto val="1"/>
        <c:lblAlgn val="ctr"/>
        <c:lblOffset val="100"/>
        <c:noMultiLvlLbl val="0"/>
      </c:catAx>
      <c:valAx>
        <c:axId val="210979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6772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604837</xdr:colOff>
      <xdr:row>2</xdr:row>
      <xdr:rowOff>66675</xdr:rowOff>
    </xdr:from>
    <xdr:to>
      <xdr:col>12</xdr:col>
      <xdr:colOff>300037</xdr:colOff>
      <xdr:row>19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604837</xdr:colOff>
      <xdr:row>2</xdr:row>
      <xdr:rowOff>66675</xdr:rowOff>
    </xdr:from>
    <xdr:to>
      <xdr:col>12</xdr:col>
      <xdr:colOff>300037</xdr:colOff>
      <xdr:row>19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547687</xdr:colOff>
      <xdr:row>14</xdr:row>
      <xdr:rowOff>142875</xdr:rowOff>
    </xdr:from>
    <xdr:to>
      <xdr:col>19</xdr:col>
      <xdr:colOff>242887</xdr:colOff>
      <xdr:row>31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604837</xdr:colOff>
      <xdr:row>2</xdr:row>
      <xdr:rowOff>66675</xdr:rowOff>
    </xdr:from>
    <xdr:to>
      <xdr:col>12</xdr:col>
      <xdr:colOff>300037</xdr:colOff>
      <xdr:row>19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604837</xdr:colOff>
      <xdr:row>2</xdr:row>
      <xdr:rowOff>66675</xdr:rowOff>
    </xdr:from>
    <xdr:to>
      <xdr:col>12</xdr:col>
      <xdr:colOff>300037</xdr:colOff>
      <xdr:row>19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xcelMadeEasy" refreshedDate="41928.884084490739" createdVersion="5" refreshedVersion="5" minRefreshableVersion="3" recordCount="23">
  <cacheSource type="worksheet">
    <worksheetSource ref="A4:I27" sheet="Yearly harvests"/>
  </cacheSource>
  <cacheFields count="9">
    <cacheField name="Apples" numFmtId="0">
      <sharedItems count="23">
        <s v="Tree 1"/>
        <s v="Tree 2"/>
        <s v="Tree 3"/>
        <s v="Tree 4"/>
        <s v="Tree 5"/>
        <s v="Tree 6"/>
        <s v="Tree 7"/>
        <s v="Tree 8"/>
        <s v="Tree 9"/>
        <s v="Tree 10"/>
        <s v="Tree 11"/>
        <s v="Tree 12"/>
        <s v="Tree 13"/>
        <s v="Tree 14"/>
        <s v="Tree 15"/>
        <s v="Tree 16"/>
        <s v="Tree 17"/>
        <s v="Tree 18"/>
        <s v="Tree 19"/>
        <s v="Tree 20"/>
        <s v="Tree 21"/>
        <s v="Tree 22"/>
        <s v="Tree 23"/>
      </sharedItems>
    </cacheField>
    <cacheField name="2010" numFmtId="166">
      <sharedItems containsSemiMixedTypes="0" containsString="0" containsNumber="1" containsInteger="1" minValue="110" maxValue="1237" count="23">
        <n v="744"/>
        <n v="361"/>
        <n v="451"/>
        <n v="413"/>
        <n v="529"/>
        <n v="110"/>
        <n v="946"/>
        <n v="1109"/>
        <n v="432"/>
        <n v="542"/>
        <n v="554"/>
        <n v="1085"/>
        <n v="888"/>
        <n v="1237"/>
        <n v="926"/>
        <n v="262"/>
        <n v="673"/>
        <n v="411"/>
        <n v="555"/>
        <n v="481"/>
        <n v="715"/>
        <n v="373"/>
        <n v="785"/>
      </sharedItems>
    </cacheField>
    <cacheField name="2011" numFmtId="166">
      <sharedItems containsSemiMixedTypes="0" containsString="0" containsNumber="1" containsInteger="1" minValue="111" maxValue="1167" count="23">
        <n v="695"/>
        <n v="365"/>
        <n v="446"/>
        <n v="397"/>
        <n v="546"/>
        <n v="111"/>
        <n v="851"/>
        <n v="1087"/>
        <n v="441"/>
        <n v="521"/>
        <n v="571"/>
        <n v="1016"/>
        <n v="830"/>
        <n v="1167"/>
        <n v="866"/>
        <n v="264"/>
        <n v="623"/>
        <n v="424"/>
        <n v="556"/>
        <n v="527"/>
        <n v="738"/>
        <n v="402"/>
        <n v="726"/>
      </sharedItems>
    </cacheField>
    <cacheField name="2012" numFmtId="166">
      <sharedItems containsSemiMixedTypes="0" containsString="0" containsNumber="1" containsInteger="1" minValue="112" maxValue="1098" count="23">
        <n v="669"/>
        <n v="369"/>
        <n v="456"/>
        <n v="385"/>
        <n v="574"/>
        <n v="112"/>
        <n v="781"/>
        <n v="1098"/>
        <n v="450"/>
        <n v="491"/>
        <n v="583"/>
        <n v="913"/>
        <n v="761"/>
        <n v="1089"/>
        <n v="809"/>
        <n v="267"/>
        <n v="589"/>
        <n v="437"/>
        <n v="567"/>
        <n v="573"/>
        <n v="753"/>
        <n v="428"/>
        <n v="672"/>
      </sharedItems>
    </cacheField>
    <cacheField name="2013" numFmtId="166">
      <sharedItems containsSemiMixedTypes="0" containsString="0" containsNumber="1" containsInteger="1" minValue="116" maxValue="1121" count="23">
        <n v="644"/>
        <n v="373"/>
        <n v="460"/>
        <n v="374"/>
        <n v="598"/>
        <n v="116"/>
        <n v="702"/>
        <n v="1121"/>
        <n v="468"/>
        <n v="472"/>
        <n v="613"/>
        <n v="855"/>
        <n v="698"/>
        <n v="1017"/>
        <n v="748"/>
        <n v="278"/>
        <n v="540"/>
        <n v="470"/>
        <n v="590"/>
        <n v="622"/>
        <n v="769"/>
        <n v="475"/>
        <n v="647"/>
      </sharedItems>
    </cacheField>
    <cacheField name="2014" numFmtId="166">
      <sharedItems containsSemiMixedTypes="0" containsString="0" containsNumber="1" containsInteger="1" minValue="120" maxValue="1144" count="22">
        <n v="608"/>
        <n v="377"/>
        <n v="470"/>
        <n v="367"/>
        <n v="630"/>
        <n v="120"/>
        <n v="632"/>
        <n v="1144"/>
        <n v="469"/>
        <n v="464"/>
        <n v="639"/>
        <n v="801"/>
        <n v="653"/>
        <n v="969"/>
        <n v="693"/>
        <n v="290"/>
        <n v="500"/>
        <n v="609"/>
        <n v="663"/>
        <n v="794"/>
        <n v="527"/>
        <n v="623"/>
      </sharedItems>
    </cacheField>
    <cacheField name="Harvester" numFmtId="0">
      <sharedItems count="5">
        <s v="John"/>
        <s v="Larry"/>
        <s v="Laurene"/>
        <s v="Elise"/>
        <s v="Matt"/>
      </sharedItems>
    </cacheField>
    <cacheField name="Liter of water" numFmtId="0">
      <sharedItems containsSemiMixedTypes="0" containsString="0" containsNumber="1" containsInteger="1" minValue="102" maxValue="200"/>
    </cacheField>
    <cacheField name="health" numFmtId="0">
      <sharedItems containsSemiMixedTypes="0" containsString="0" containsNumber="1" containsInteger="1" minValue="1" maxValue="3" count="3">
        <n v="1"/>
        <n v="2"/>
        <n v="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">
  <r>
    <x v="0"/>
    <x v="0"/>
    <x v="0"/>
    <x v="0"/>
    <x v="0"/>
    <x v="0"/>
    <x v="0"/>
    <n v="164"/>
    <x v="0"/>
  </r>
  <r>
    <x v="1"/>
    <x v="1"/>
    <x v="1"/>
    <x v="1"/>
    <x v="1"/>
    <x v="1"/>
    <x v="1"/>
    <n v="102"/>
    <x v="1"/>
  </r>
  <r>
    <x v="2"/>
    <x v="2"/>
    <x v="2"/>
    <x v="2"/>
    <x v="2"/>
    <x v="2"/>
    <x v="2"/>
    <n v="115"/>
    <x v="0"/>
  </r>
  <r>
    <x v="3"/>
    <x v="3"/>
    <x v="3"/>
    <x v="3"/>
    <x v="3"/>
    <x v="3"/>
    <x v="3"/>
    <n v="144"/>
    <x v="1"/>
  </r>
  <r>
    <x v="4"/>
    <x v="4"/>
    <x v="4"/>
    <x v="4"/>
    <x v="4"/>
    <x v="4"/>
    <x v="4"/>
    <n v="118"/>
    <x v="2"/>
  </r>
  <r>
    <x v="5"/>
    <x v="5"/>
    <x v="5"/>
    <x v="5"/>
    <x v="5"/>
    <x v="5"/>
    <x v="0"/>
    <n v="148"/>
    <x v="0"/>
  </r>
  <r>
    <x v="6"/>
    <x v="6"/>
    <x v="6"/>
    <x v="6"/>
    <x v="6"/>
    <x v="6"/>
    <x v="1"/>
    <n v="117"/>
    <x v="1"/>
  </r>
  <r>
    <x v="7"/>
    <x v="7"/>
    <x v="7"/>
    <x v="7"/>
    <x v="7"/>
    <x v="7"/>
    <x v="2"/>
    <n v="200"/>
    <x v="2"/>
  </r>
  <r>
    <x v="8"/>
    <x v="8"/>
    <x v="8"/>
    <x v="8"/>
    <x v="8"/>
    <x v="8"/>
    <x v="3"/>
    <n v="168"/>
    <x v="0"/>
  </r>
  <r>
    <x v="9"/>
    <x v="9"/>
    <x v="9"/>
    <x v="9"/>
    <x v="9"/>
    <x v="9"/>
    <x v="4"/>
    <n v="104"/>
    <x v="1"/>
  </r>
  <r>
    <x v="10"/>
    <x v="10"/>
    <x v="10"/>
    <x v="10"/>
    <x v="10"/>
    <x v="10"/>
    <x v="0"/>
    <n v="132"/>
    <x v="0"/>
  </r>
  <r>
    <x v="11"/>
    <x v="11"/>
    <x v="11"/>
    <x v="11"/>
    <x v="11"/>
    <x v="11"/>
    <x v="1"/>
    <n v="172"/>
    <x v="1"/>
  </r>
  <r>
    <x v="12"/>
    <x v="12"/>
    <x v="12"/>
    <x v="12"/>
    <x v="12"/>
    <x v="12"/>
    <x v="2"/>
    <n v="113"/>
    <x v="2"/>
  </r>
  <r>
    <x v="13"/>
    <x v="13"/>
    <x v="13"/>
    <x v="13"/>
    <x v="13"/>
    <x v="13"/>
    <x v="3"/>
    <n v="107"/>
    <x v="2"/>
  </r>
  <r>
    <x v="14"/>
    <x v="14"/>
    <x v="14"/>
    <x v="14"/>
    <x v="14"/>
    <x v="14"/>
    <x v="4"/>
    <n v="167"/>
    <x v="2"/>
  </r>
  <r>
    <x v="15"/>
    <x v="15"/>
    <x v="15"/>
    <x v="15"/>
    <x v="15"/>
    <x v="15"/>
    <x v="0"/>
    <n v="178"/>
    <x v="2"/>
  </r>
  <r>
    <x v="16"/>
    <x v="16"/>
    <x v="16"/>
    <x v="16"/>
    <x v="16"/>
    <x v="16"/>
    <x v="1"/>
    <n v="187"/>
    <x v="0"/>
  </r>
  <r>
    <x v="17"/>
    <x v="17"/>
    <x v="17"/>
    <x v="17"/>
    <x v="17"/>
    <x v="16"/>
    <x v="2"/>
    <n v="161"/>
    <x v="1"/>
  </r>
  <r>
    <x v="18"/>
    <x v="18"/>
    <x v="18"/>
    <x v="18"/>
    <x v="18"/>
    <x v="17"/>
    <x v="3"/>
    <n v="174"/>
    <x v="1"/>
  </r>
  <r>
    <x v="19"/>
    <x v="19"/>
    <x v="19"/>
    <x v="19"/>
    <x v="19"/>
    <x v="18"/>
    <x v="4"/>
    <n v="129"/>
    <x v="0"/>
  </r>
  <r>
    <x v="20"/>
    <x v="20"/>
    <x v="20"/>
    <x v="20"/>
    <x v="20"/>
    <x v="19"/>
    <x v="0"/>
    <n v="119"/>
    <x v="1"/>
  </r>
  <r>
    <x v="21"/>
    <x v="21"/>
    <x v="21"/>
    <x v="21"/>
    <x v="21"/>
    <x v="20"/>
    <x v="1"/>
    <n v="111"/>
    <x v="2"/>
  </r>
  <r>
    <x v="22"/>
    <x v="22"/>
    <x v="22"/>
    <x v="22"/>
    <x v="22"/>
    <x v="21"/>
    <x v="2"/>
    <n v="14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G10" firstHeaderRow="0" firstDataRow="1" firstDataCol="1" rowPageCount="2" colPageCount="1"/>
  <pivotFields count="9">
    <pivotField axis="axisRow" showAll="0">
      <items count="24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19"/>
        <item x="20"/>
        <item x="21"/>
        <item x="22"/>
        <item x="2"/>
        <item x="3"/>
        <item x="4"/>
        <item x="5"/>
        <item x="6"/>
        <item x="7"/>
        <item x="8"/>
        <item t="default"/>
      </items>
    </pivotField>
    <pivotField dataField="1" numFmtId="166" showAll="0">
      <items count="24">
        <item x="5"/>
        <item x="15"/>
        <item x="1"/>
        <item x="21"/>
        <item x="17"/>
        <item x="3"/>
        <item x="8"/>
        <item x="2"/>
        <item x="19"/>
        <item x="4"/>
        <item x="9"/>
        <item x="10"/>
        <item x="18"/>
        <item x="16"/>
        <item x="20"/>
        <item x="0"/>
        <item x="22"/>
        <item x="12"/>
        <item x="14"/>
        <item x="6"/>
        <item x="11"/>
        <item x="7"/>
        <item x="13"/>
        <item t="default"/>
      </items>
    </pivotField>
    <pivotField dataField="1" numFmtId="166" showAll="0">
      <items count="24">
        <item x="5"/>
        <item x="15"/>
        <item x="1"/>
        <item x="3"/>
        <item x="21"/>
        <item x="17"/>
        <item x="8"/>
        <item x="2"/>
        <item x="9"/>
        <item x="19"/>
        <item x="4"/>
        <item x="18"/>
        <item x="10"/>
        <item x="16"/>
        <item x="0"/>
        <item x="22"/>
        <item x="20"/>
        <item x="12"/>
        <item x="6"/>
        <item x="14"/>
        <item x="11"/>
        <item x="7"/>
        <item x="13"/>
        <item t="default"/>
      </items>
    </pivotField>
    <pivotField dataField="1" numFmtId="166" showAll="0">
      <items count="24">
        <item x="5"/>
        <item x="15"/>
        <item x="1"/>
        <item x="3"/>
        <item x="21"/>
        <item x="17"/>
        <item x="8"/>
        <item x="2"/>
        <item x="9"/>
        <item x="18"/>
        <item x="19"/>
        <item x="4"/>
        <item x="10"/>
        <item x="16"/>
        <item x="0"/>
        <item x="22"/>
        <item x="20"/>
        <item x="12"/>
        <item x="6"/>
        <item x="14"/>
        <item x="11"/>
        <item x="13"/>
        <item x="7"/>
        <item t="default"/>
      </items>
    </pivotField>
    <pivotField dataField="1" numFmtId="166" showAll="0">
      <items count="24">
        <item x="5"/>
        <item x="15"/>
        <item x="1"/>
        <item x="3"/>
        <item x="2"/>
        <item x="8"/>
        <item x="17"/>
        <item x="9"/>
        <item x="21"/>
        <item x="16"/>
        <item x="18"/>
        <item x="4"/>
        <item x="10"/>
        <item x="19"/>
        <item x="0"/>
        <item x="22"/>
        <item x="12"/>
        <item x="6"/>
        <item x="14"/>
        <item x="20"/>
        <item x="11"/>
        <item x="13"/>
        <item x="7"/>
        <item t="default"/>
      </items>
    </pivotField>
    <pivotField dataField="1" numFmtId="166" showAll="0">
      <items count="23">
        <item x="5"/>
        <item x="15"/>
        <item x="3"/>
        <item x="1"/>
        <item x="9"/>
        <item x="8"/>
        <item x="2"/>
        <item x="16"/>
        <item x="20"/>
        <item x="0"/>
        <item x="17"/>
        <item x="21"/>
        <item x="4"/>
        <item x="6"/>
        <item x="10"/>
        <item x="12"/>
        <item x="18"/>
        <item x="14"/>
        <item x="19"/>
        <item x="11"/>
        <item x="13"/>
        <item x="7"/>
        <item t="default"/>
      </items>
    </pivotField>
    <pivotField axis="axisPage" showAll="0">
      <items count="6">
        <item x="3"/>
        <item x="0"/>
        <item x="1"/>
        <item x="2"/>
        <item x="4"/>
        <item t="default"/>
      </items>
    </pivotField>
    <pivotField dataField="1" showAll="0"/>
    <pivotField axis="axisPage" showAll="0">
      <items count="4">
        <item x="0"/>
        <item x="1"/>
        <item x="2"/>
        <item t="default"/>
      </items>
    </pivotField>
  </pivotFields>
  <rowFields count="1">
    <field x="0"/>
  </rowFields>
  <rowItems count="6">
    <i>
      <x/>
    </i>
    <i>
      <x v="2"/>
    </i>
    <i>
      <x v="7"/>
    </i>
    <i>
      <x v="13"/>
    </i>
    <i>
      <x v="1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6" item="1" hier="-1"/>
    <pageField fld="8" hier="-1"/>
  </pageFields>
  <dataFields count="6">
    <dataField name="Sum of 2010" fld="1" baseField="0" baseItem="0"/>
    <dataField name="Sum of 2011" fld="2" baseField="0" baseItem="0"/>
    <dataField name="Sum of 2012" fld="3" baseField="0" baseItem="0"/>
    <dataField name="Sum of 2013" fld="4" baseField="0" baseItem="0"/>
    <dataField name="Sum of 2014" fld="5" baseField="0" baseItem="0"/>
    <dataField name="Sum of Liter of water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G9" firstHeaderRow="0" firstDataRow="1" firstDataCol="1" rowPageCount="1" colPageCount="1"/>
  <pivotFields count="9">
    <pivotField axis="axisPage" showAll="0">
      <items count="24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19"/>
        <item x="20"/>
        <item x="21"/>
        <item x="22"/>
        <item x="2"/>
        <item x="3"/>
        <item x="4"/>
        <item x="5"/>
        <item x="6"/>
        <item x="7"/>
        <item x="8"/>
        <item t="default"/>
      </items>
    </pivotField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axis="axisRow" showAll="0">
      <items count="6">
        <item x="3"/>
        <item x="0"/>
        <item x="1"/>
        <item x="2"/>
        <item x="4"/>
        <item t="default"/>
      </items>
    </pivotField>
    <pivotField dataField="1" showAll="0"/>
    <pivotField showAll="0">
      <items count="4">
        <item x="0"/>
        <item x="1"/>
        <item x="2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hier="-1"/>
  </pageFields>
  <dataFields count="6">
    <dataField name="Sum of 2010" fld="1" baseField="0" baseItem="0"/>
    <dataField name="Sum of 2011" fld="2" baseField="0" baseItem="0"/>
    <dataField name="Sum of 2012" fld="3" baseField="0" baseItem="0"/>
    <dataField name="Sum of 2013" fld="4" baseField="0" baseItem="0"/>
    <dataField name="Sum of 2014" fld="5" baseField="0" baseItem="0"/>
    <dataField name="Sum of Liter of water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Table3" displayName="Table3" ref="A4:D27" totalsRowShown="0" headerRowDxfId="19" headerRowBorderDxfId="18" tableBorderDxfId="17">
  <autoFilter ref="A4:D27"/>
  <tableColumns count="4">
    <tableColumn id="1" name="Apples" dataDxfId="16"/>
    <tableColumn id="2" name="morning"/>
    <tableColumn id="3" name="afternoon"/>
    <tableColumn id="4" name="total">
      <calculatedColumnFormula>B5+C5</calculatedColumnFormula>
    </tableColumn>
  </tableColumns>
  <tableStyleInfo name="TableStyleMedium13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4:D27" totalsRowShown="0" headerRowDxfId="15" headerRowBorderDxfId="14" tableBorderDxfId="13">
  <autoFilter ref="A4:D27">
    <filterColumn colId="3">
      <customFilters and="1">
        <customFilter operator="greaterThanOrEqual" val="400"/>
        <customFilter operator="lessThanOrEqual" val="600"/>
      </customFilters>
    </filterColumn>
  </autoFilter>
  <sortState ref="A5:D27">
    <sortCondition ref="D4:D27"/>
  </sortState>
  <tableColumns count="4">
    <tableColumn id="1" name="Apples" dataDxfId="12"/>
    <tableColumn id="2" name="morning" dataDxfId="11"/>
    <tableColumn id="3" name="afternoon" dataDxfId="10"/>
    <tableColumn id="4" name="total" dataDxfId="9">
      <calculatedColumnFormula>B5+C5</calculatedColumnFormula>
    </tableColumn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10"/>
  <sheetViews>
    <sheetView workbookViewId="0">
      <selection activeCell="E11" sqref="E11"/>
    </sheetView>
  </sheetViews>
  <sheetFormatPr defaultRowHeight="12.75" x14ac:dyDescent="0.2"/>
  <cols>
    <col min="4" max="4" width="9.7109375" bestFit="1" customWidth="1"/>
  </cols>
  <sheetData>
    <row r="1" spans="1:5" x14ac:dyDescent="0.2">
      <c r="A1" t="s">
        <v>2</v>
      </c>
      <c r="D1">
        <v>4200</v>
      </c>
    </row>
    <row r="2" spans="1:5" x14ac:dyDescent="0.2">
      <c r="A2" s="9" t="s">
        <v>1</v>
      </c>
      <c r="D2" s="1">
        <v>0.01</v>
      </c>
    </row>
    <row r="3" spans="1:5" x14ac:dyDescent="0.2">
      <c r="A3" s="5" t="s">
        <v>8</v>
      </c>
      <c r="B3" s="6"/>
      <c r="C3" s="6"/>
      <c r="D3" s="5">
        <f>D1*(1-D2)</f>
        <v>4158</v>
      </c>
    </row>
    <row r="4" spans="1:5" x14ac:dyDescent="0.2">
      <c r="A4" t="s">
        <v>4</v>
      </c>
      <c r="D4">
        <v>20</v>
      </c>
    </row>
    <row r="5" spans="1:5" x14ac:dyDescent="0.2">
      <c r="A5" s="3" t="s">
        <v>3</v>
      </c>
      <c r="D5" s="4">
        <f>D3/D4</f>
        <v>207.9</v>
      </c>
    </row>
    <row r="7" spans="1:5" x14ac:dyDescent="0.2">
      <c r="A7" t="s">
        <v>5</v>
      </c>
      <c r="D7" s="1">
        <v>0.97</v>
      </c>
    </row>
    <row r="8" spans="1:5" x14ac:dyDescent="0.2">
      <c r="A8" s="5" t="s">
        <v>6</v>
      </c>
      <c r="B8" s="6"/>
      <c r="C8" s="6"/>
      <c r="D8" s="8">
        <f>D7*D5</f>
        <v>201.66300000000001</v>
      </c>
    </row>
    <row r="9" spans="1:5" x14ac:dyDescent="0.2">
      <c r="A9" t="s">
        <v>7</v>
      </c>
      <c r="D9" s="2">
        <v>5</v>
      </c>
    </row>
    <row r="10" spans="1:5" x14ac:dyDescent="0.2">
      <c r="A10" s="5" t="s">
        <v>0</v>
      </c>
      <c r="B10" s="5"/>
      <c r="C10" s="5"/>
      <c r="D10" s="7">
        <f>D9*D8</f>
        <v>1008.3150000000001</v>
      </c>
      <c r="E10" s="10">
        <f>D1*(1-D2)/D4*D7*D9</f>
        <v>1008.3150000000001</v>
      </c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9"/>
  <sheetViews>
    <sheetView workbookViewId="0">
      <selection activeCell="F9" sqref="F9"/>
    </sheetView>
  </sheetViews>
  <sheetFormatPr defaultRowHeight="12.75" x14ac:dyDescent="0.2"/>
  <cols>
    <col min="1" max="1" width="13.7109375" customWidth="1"/>
    <col min="2" max="5" width="12" bestFit="1" customWidth="1"/>
    <col min="6" max="6" width="12" customWidth="1"/>
    <col min="7" max="7" width="20.42578125" bestFit="1" customWidth="1"/>
    <col min="8" max="8" width="13.85546875" bestFit="1" customWidth="1"/>
  </cols>
  <sheetData>
    <row r="1" spans="1:7" x14ac:dyDescent="0.2">
      <c r="A1" s="47" t="s">
        <v>19</v>
      </c>
      <c r="B1" t="s">
        <v>62</v>
      </c>
    </row>
    <row r="3" spans="1:7" x14ac:dyDescent="0.2">
      <c r="A3" s="47" t="s">
        <v>56</v>
      </c>
      <c r="B3" t="s">
        <v>57</v>
      </c>
      <c r="C3" t="s">
        <v>58</v>
      </c>
      <c r="D3" t="s">
        <v>59</v>
      </c>
      <c r="E3" t="s">
        <v>60</v>
      </c>
      <c r="F3" t="s">
        <v>61</v>
      </c>
      <c r="G3" t="s">
        <v>70</v>
      </c>
    </row>
    <row r="4" spans="1:7" x14ac:dyDescent="0.2">
      <c r="A4" s="48" t="s">
        <v>53</v>
      </c>
      <c r="B4" s="49">
        <v>2637</v>
      </c>
      <c r="C4" s="49">
        <v>2561</v>
      </c>
      <c r="D4" s="49">
        <v>2491</v>
      </c>
      <c r="E4" s="49">
        <v>2449</v>
      </c>
      <c r="F4" s="49">
        <v>2414</v>
      </c>
      <c r="G4" s="49">
        <v>593</v>
      </c>
    </row>
    <row r="5" spans="1:7" x14ac:dyDescent="0.2">
      <c r="A5" s="48" t="s">
        <v>50</v>
      </c>
      <c r="B5" s="49">
        <v>2385</v>
      </c>
      <c r="C5" s="49">
        <v>2379</v>
      </c>
      <c r="D5" s="49">
        <v>2384</v>
      </c>
      <c r="E5" s="49">
        <v>2420</v>
      </c>
      <c r="F5" s="49">
        <v>2451</v>
      </c>
      <c r="G5" s="49">
        <v>741</v>
      </c>
    </row>
    <row r="6" spans="1:7" x14ac:dyDescent="0.2">
      <c r="A6" s="48" t="s">
        <v>51</v>
      </c>
      <c r="B6" s="49">
        <v>3438</v>
      </c>
      <c r="C6" s="49">
        <v>3257</v>
      </c>
      <c r="D6" s="49">
        <v>3080</v>
      </c>
      <c r="E6" s="49">
        <v>2945</v>
      </c>
      <c r="F6" s="49">
        <v>2837</v>
      </c>
      <c r="G6" s="49">
        <v>689</v>
      </c>
    </row>
    <row r="7" spans="1:7" x14ac:dyDescent="0.2">
      <c r="A7" s="48" t="s">
        <v>52</v>
      </c>
      <c r="B7" s="49">
        <v>3644</v>
      </c>
      <c r="C7" s="49">
        <v>3513</v>
      </c>
      <c r="D7" s="49">
        <v>3424</v>
      </c>
      <c r="E7" s="49">
        <v>3396</v>
      </c>
      <c r="F7" s="49">
        <v>3390</v>
      </c>
      <c r="G7" s="49">
        <v>730</v>
      </c>
    </row>
    <row r="8" spans="1:7" x14ac:dyDescent="0.2">
      <c r="A8" s="48" t="s">
        <v>54</v>
      </c>
      <c r="B8" s="49">
        <v>2478</v>
      </c>
      <c r="C8" s="49">
        <v>2460</v>
      </c>
      <c r="D8" s="49">
        <v>2447</v>
      </c>
      <c r="E8" s="49">
        <v>2440</v>
      </c>
      <c r="F8" s="49">
        <v>2450</v>
      </c>
      <c r="G8" s="49">
        <v>518</v>
      </c>
    </row>
    <row r="9" spans="1:7" x14ac:dyDescent="0.2">
      <c r="A9" s="48" t="s">
        <v>23</v>
      </c>
      <c r="B9" s="49">
        <v>14582</v>
      </c>
      <c r="C9" s="49">
        <v>14170</v>
      </c>
      <c r="D9" s="49">
        <v>13826</v>
      </c>
      <c r="E9" s="49">
        <v>13650</v>
      </c>
      <c r="F9" s="49">
        <v>13542</v>
      </c>
      <c r="G9" s="49">
        <v>3271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3:Z36"/>
  <sheetViews>
    <sheetView topLeftCell="E1" workbookViewId="0">
      <selection activeCell="T6" sqref="T6"/>
    </sheetView>
  </sheetViews>
  <sheetFormatPr defaultRowHeight="12.75" x14ac:dyDescent="0.2"/>
  <cols>
    <col min="2" max="2" width="11.28515625" customWidth="1"/>
    <col min="12" max="16" width="10.85546875" bestFit="1" customWidth="1"/>
  </cols>
  <sheetData>
    <row r="3" spans="1:26" x14ac:dyDescent="0.2">
      <c r="B3" t="s">
        <v>45</v>
      </c>
      <c r="C3" t="s">
        <v>46</v>
      </c>
      <c r="D3" t="s">
        <v>47</v>
      </c>
      <c r="V3" t="s">
        <v>48</v>
      </c>
    </row>
    <row r="4" spans="1:26" x14ac:dyDescent="0.2">
      <c r="F4" s="40" t="s">
        <v>19</v>
      </c>
      <c r="G4" s="53">
        <v>2010</v>
      </c>
      <c r="H4" s="51">
        <v>2011</v>
      </c>
      <c r="I4" s="40">
        <v>2012</v>
      </c>
      <c r="J4" s="40">
        <v>2013</v>
      </c>
      <c r="K4" s="40">
        <v>2014</v>
      </c>
      <c r="L4" s="52" t="s">
        <v>67</v>
      </c>
      <c r="M4" s="52" t="s">
        <v>63</v>
      </c>
      <c r="N4" s="52" t="s">
        <v>64</v>
      </c>
      <c r="O4" s="52" t="s">
        <v>65</v>
      </c>
      <c r="P4" s="52" t="s">
        <v>66</v>
      </c>
      <c r="V4" t="s">
        <v>49</v>
      </c>
      <c r="W4" t="s">
        <v>55</v>
      </c>
    </row>
    <row r="5" spans="1:26" x14ac:dyDescent="0.2">
      <c r="A5" s="37" t="s">
        <v>11</v>
      </c>
      <c r="B5">
        <v>3</v>
      </c>
      <c r="F5" s="40" t="s">
        <v>11</v>
      </c>
      <c r="G5" s="46">
        <f t="shared" ref="G5:J27" ca="1" si="0">H5*(RANDBETWEEN(-2,2)/100+1)*$T5</f>
        <v>444.14408603966183</v>
      </c>
      <c r="H5" s="46">
        <f t="shared" ca="1" si="0"/>
        <v>477.98545634918406</v>
      </c>
      <c r="I5" s="46">
        <f t="shared" ca="1" si="0"/>
        <v>530.1524582400001</v>
      </c>
      <c r="J5" s="46">
        <f t="shared" ca="1" si="0"/>
        <v>564.95360000000005</v>
      </c>
      <c r="K5" s="41">
        <v>608</v>
      </c>
      <c r="L5" s="50" t="s">
        <v>50</v>
      </c>
      <c r="M5" s="50" t="s">
        <v>53</v>
      </c>
      <c r="N5" s="50" t="s">
        <v>54</v>
      </c>
      <c r="O5" s="50" t="s">
        <v>53</v>
      </c>
      <c r="P5" s="50" t="s">
        <v>51</v>
      </c>
      <c r="Q5" s="45"/>
      <c r="R5" s="45"/>
      <c r="T5">
        <f t="shared" ref="T5:T27" ca="1" si="1">RANDBETWEEN(-10,10)/100+1</f>
        <v>0.92</v>
      </c>
      <c r="V5" t="s">
        <v>50</v>
      </c>
      <c r="W5">
        <v>45</v>
      </c>
    </row>
    <row r="6" spans="1:26" x14ac:dyDescent="0.2">
      <c r="A6" s="37" t="s">
        <v>12</v>
      </c>
      <c r="B6">
        <v>2</v>
      </c>
      <c r="F6" s="40" t="s">
        <v>12</v>
      </c>
      <c r="G6" s="46">
        <f t="shared" ca="1" si="0"/>
        <v>392.18923484104545</v>
      </c>
      <c r="H6" s="46">
        <f t="shared" ca="1" si="0"/>
        <v>396.23078888769999</v>
      </c>
      <c r="I6" s="46">
        <f t="shared" ca="1" si="0"/>
        <v>388.42347699999999</v>
      </c>
      <c r="J6" s="46">
        <f t="shared" ca="1" si="0"/>
        <v>380.77</v>
      </c>
      <c r="K6" s="41">
        <v>377</v>
      </c>
      <c r="L6" s="50" t="s">
        <v>51</v>
      </c>
      <c r="M6" s="50" t="s">
        <v>54</v>
      </c>
      <c r="N6" s="50" t="s">
        <v>50</v>
      </c>
      <c r="O6" s="50" t="s">
        <v>54</v>
      </c>
      <c r="P6" s="50" t="s">
        <v>52</v>
      </c>
      <c r="T6">
        <f t="shared" ca="1" si="1"/>
        <v>1.01</v>
      </c>
      <c r="V6" t="s">
        <v>51</v>
      </c>
      <c r="W6">
        <v>26</v>
      </c>
    </row>
    <row r="7" spans="1:26" x14ac:dyDescent="0.2">
      <c r="A7" s="37" t="s">
        <v>13</v>
      </c>
      <c r="B7">
        <v>3</v>
      </c>
      <c r="F7" s="40" t="s">
        <v>13</v>
      </c>
      <c r="G7" s="46">
        <f t="shared" ca="1" si="0"/>
        <v>582.65542488037511</v>
      </c>
      <c r="H7" s="46">
        <f t="shared" ca="1" si="0"/>
        <v>554.90992845750009</v>
      </c>
      <c r="I7" s="46">
        <f t="shared" ca="1" si="0"/>
        <v>518.1231825000001</v>
      </c>
      <c r="J7" s="46">
        <f t="shared" ca="1" si="0"/>
        <v>488.56500000000005</v>
      </c>
      <c r="K7" s="41">
        <v>470</v>
      </c>
      <c r="L7" s="50" t="s">
        <v>52</v>
      </c>
      <c r="M7" s="50" t="s">
        <v>51</v>
      </c>
      <c r="N7" s="50" t="s">
        <v>51</v>
      </c>
      <c r="O7" s="50" t="s">
        <v>50</v>
      </c>
      <c r="P7" s="50" t="s">
        <v>53</v>
      </c>
      <c r="T7">
        <f t="shared" ca="1" si="1"/>
        <v>1.05</v>
      </c>
      <c r="V7" t="s">
        <v>52</v>
      </c>
      <c r="W7">
        <v>34</v>
      </c>
    </row>
    <row r="8" spans="1:26" x14ac:dyDescent="0.2">
      <c r="A8" s="37" t="s">
        <v>14</v>
      </c>
      <c r="B8">
        <v>2</v>
      </c>
      <c r="F8" s="40" t="s">
        <v>14</v>
      </c>
      <c r="G8" s="46">
        <f t="shared" ca="1" si="0"/>
        <v>385.64506800000004</v>
      </c>
      <c r="H8" s="46">
        <f t="shared" ca="1" si="0"/>
        <v>385.64506800000004</v>
      </c>
      <c r="I8" s="46">
        <f t="shared" ca="1" si="0"/>
        <v>381.82680000000005</v>
      </c>
      <c r="J8" s="46">
        <f t="shared" ca="1" si="0"/>
        <v>374.34000000000003</v>
      </c>
      <c r="K8" s="41">
        <v>367</v>
      </c>
      <c r="L8" s="50" t="s">
        <v>53</v>
      </c>
      <c r="M8" s="50" t="s">
        <v>52</v>
      </c>
      <c r="N8" s="50" t="s">
        <v>52</v>
      </c>
      <c r="O8" s="50" t="s">
        <v>54</v>
      </c>
      <c r="P8" s="50" t="s">
        <v>54</v>
      </c>
      <c r="T8">
        <f t="shared" ca="1" si="1"/>
        <v>1</v>
      </c>
      <c r="V8" t="s">
        <v>53</v>
      </c>
      <c r="W8">
        <v>18</v>
      </c>
    </row>
    <row r="9" spans="1:26" x14ac:dyDescent="0.2">
      <c r="A9" s="37" t="s">
        <v>15</v>
      </c>
      <c r="B9">
        <v>3</v>
      </c>
      <c r="F9" s="40" t="s">
        <v>15</v>
      </c>
      <c r="G9" s="46">
        <f t="shared" ca="1" si="0"/>
        <v>793.18067598817765</v>
      </c>
      <c r="H9" s="46">
        <f t="shared" ca="1" si="0"/>
        <v>748.77813271800017</v>
      </c>
      <c r="I9" s="46">
        <f t="shared" ca="1" si="0"/>
        <v>714.07413000000008</v>
      </c>
      <c r="J9" s="46">
        <f t="shared" ca="1" si="0"/>
        <v>667.35900000000004</v>
      </c>
      <c r="K9" s="41">
        <v>630</v>
      </c>
      <c r="L9" s="50" t="s">
        <v>54</v>
      </c>
      <c r="M9" s="50" t="s">
        <v>53</v>
      </c>
      <c r="N9" s="50" t="s">
        <v>53</v>
      </c>
      <c r="O9" s="50" t="s">
        <v>50</v>
      </c>
      <c r="P9" s="50" t="s">
        <v>50</v>
      </c>
      <c r="T9">
        <f t="shared" ca="1" si="1"/>
        <v>1.07</v>
      </c>
      <c r="V9" t="s">
        <v>54</v>
      </c>
      <c r="W9">
        <v>18</v>
      </c>
    </row>
    <row r="10" spans="1:26" x14ac:dyDescent="0.2">
      <c r="A10" s="37" t="s">
        <v>16</v>
      </c>
      <c r="B10">
        <v>3</v>
      </c>
      <c r="F10" s="40" t="s">
        <v>16</v>
      </c>
      <c r="G10" s="46">
        <f t="shared" ca="1" si="0"/>
        <v>144.56474558359145</v>
      </c>
      <c r="H10" s="46">
        <f t="shared" ca="1" si="0"/>
        <v>141.84139087872001</v>
      </c>
      <c r="I10" s="46">
        <f t="shared" ca="1" si="0"/>
        <v>135.03559680000001</v>
      </c>
      <c r="J10" s="46">
        <f t="shared" ca="1" si="0"/>
        <v>127.29600000000001</v>
      </c>
      <c r="K10" s="41">
        <v>120</v>
      </c>
      <c r="L10" s="50" t="s">
        <v>50</v>
      </c>
      <c r="M10" s="50" t="s">
        <v>54</v>
      </c>
      <c r="N10" s="50" t="s">
        <v>54</v>
      </c>
      <c r="O10" s="50" t="s">
        <v>51</v>
      </c>
      <c r="P10" s="50" t="s">
        <v>51</v>
      </c>
      <c r="T10">
        <f t="shared" ca="1" si="1"/>
        <v>1.04</v>
      </c>
    </row>
    <row r="11" spans="1:26" x14ac:dyDescent="0.2">
      <c r="A11" s="37" t="s">
        <v>17</v>
      </c>
      <c r="B11">
        <v>3</v>
      </c>
      <c r="F11" s="40" t="s">
        <v>17</v>
      </c>
      <c r="G11" s="46">
        <f t="shared" ca="1" si="0"/>
        <v>702.97160250949628</v>
      </c>
      <c r="H11" s="46">
        <f t="shared" ca="1" si="0"/>
        <v>689.72880936959984</v>
      </c>
      <c r="I11" s="46">
        <f t="shared" ca="1" si="0"/>
        <v>676.73548799999992</v>
      </c>
      <c r="J11" s="46">
        <f t="shared" ca="1" si="0"/>
        <v>657.28</v>
      </c>
      <c r="K11" s="41">
        <v>632</v>
      </c>
      <c r="L11" s="50" t="s">
        <v>51</v>
      </c>
      <c r="M11" s="50" t="s">
        <v>50</v>
      </c>
      <c r="N11" s="50" t="s">
        <v>50</v>
      </c>
      <c r="O11" s="50" t="s">
        <v>52</v>
      </c>
      <c r="P11" s="50" t="s">
        <v>52</v>
      </c>
      <c r="T11">
        <f t="shared" ca="1" si="1"/>
        <v>1.04</v>
      </c>
    </row>
    <row r="12" spans="1:26" x14ac:dyDescent="0.2">
      <c r="A12" s="37" t="s">
        <v>18</v>
      </c>
      <c r="B12">
        <v>1</v>
      </c>
      <c r="F12" s="40" t="s">
        <v>18</v>
      </c>
      <c r="G12" s="46">
        <f t="shared" ca="1" si="0"/>
        <v>1679.9212671307307</v>
      </c>
      <c r="H12" s="46">
        <f t="shared" ca="1" si="0"/>
        <v>1510.9923251760483</v>
      </c>
      <c r="I12" s="46">
        <f t="shared" ca="1" si="0"/>
        <v>1372.5064267200003</v>
      </c>
      <c r="J12" s="46">
        <f t="shared" ca="1" si="0"/>
        <v>1234.4904000000001</v>
      </c>
      <c r="K12" s="41">
        <v>1144</v>
      </c>
      <c r="L12" s="50" t="s">
        <v>52</v>
      </c>
      <c r="M12" s="50" t="s">
        <v>51</v>
      </c>
      <c r="N12" s="50" t="s">
        <v>51</v>
      </c>
      <c r="O12" s="50" t="s">
        <v>53</v>
      </c>
      <c r="P12" s="50" t="s">
        <v>53</v>
      </c>
      <c r="T12">
        <f t="shared" ca="1" si="1"/>
        <v>1.0900000000000001</v>
      </c>
    </row>
    <row r="13" spans="1:26" x14ac:dyDescent="0.2">
      <c r="A13" s="37" t="s">
        <v>29</v>
      </c>
      <c r="B13">
        <v>1</v>
      </c>
      <c r="F13" s="40" t="s">
        <v>29</v>
      </c>
      <c r="G13" s="46">
        <f t="shared" ca="1" si="0"/>
        <v>388.58387285918587</v>
      </c>
      <c r="H13" s="46">
        <f t="shared" ca="1" si="0"/>
        <v>405.28146939839996</v>
      </c>
      <c r="I13" s="46">
        <f t="shared" ca="1" si="0"/>
        <v>422.69656799999996</v>
      </c>
      <c r="J13" s="46">
        <f t="shared" ca="1" si="0"/>
        <v>449.67719999999997</v>
      </c>
      <c r="K13" s="41">
        <v>469</v>
      </c>
      <c r="L13" s="50" t="s">
        <v>53</v>
      </c>
      <c r="M13" s="50" t="s">
        <v>52</v>
      </c>
      <c r="N13" s="50" t="s">
        <v>52</v>
      </c>
      <c r="O13" s="50" t="s">
        <v>54</v>
      </c>
      <c r="P13" s="50" t="s">
        <v>54</v>
      </c>
      <c r="T13">
        <f t="shared" ca="1" si="1"/>
        <v>0.94</v>
      </c>
    </row>
    <row r="14" spans="1:26" x14ac:dyDescent="0.2">
      <c r="A14" s="37" t="s">
        <v>30</v>
      </c>
      <c r="B14">
        <v>2</v>
      </c>
      <c r="F14" s="40" t="s">
        <v>30</v>
      </c>
      <c r="G14" s="46">
        <f t="shared" ca="1" si="0"/>
        <v>450.12869675498735</v>
      </c>
      <c r="H14" s="46">
        <f t="shared" ca="1" si="0"/>
        <v>454.67545126766402</v>
      </c>
      <c r="I14" s="46">
        <f t="shared" ca="1" si="0"/>
        <v>454.72092335999997</v>
      </c>
      <c r="J14" s="46">
        <f t="shared" ca="1" si="0"/>
        <v>463.95359999999999</v>
      </c>
      <c r="K14" s="41">
        <v>464</v>
      </c>
      <c r="L14" s="50" t="s">
        <v>54</v>
      </c>
      <c r="M14" s="50" t="s">
        <v>53</v>
      </c>
      <c r="N14" s="50" t="s">
        <v>53</v>
      </c>
      <c r="O14" s="50" t="s">
        <v>50</v>
      </c>
      <c r="P14" s="50" t="s">
        <v>50</v>
      </c>
      <c r="T14">
        <f t="shared" ca="1" si="1"/>
        <v>0.99</v>
      </c>
      <c r="X14">
        <f t="shared" ref="X14:Z29" ca="1" si="2">RANDBETWEEN(-10,10)/100+1</f>
        <v>0.97</v>
      </c>
      <c r="Y14">
        <f t="shared" ca="1" si="2"/>
        <v>0.94</v>
      </c>
      <c r="Z14">
        <f ca="1">RANDBETWEEN(-10,10)/100+1</f>
        <v>1.1000000000000001</v>
      </c>
    </row>
    <row r="15" spans="1:26" x14ac:dyDescent="0.2">
      <c r="A15" s="37" t="s">
        <v>31</v>
      </c>
      <c r="B15">
        <v>1</v>
      </c>
      <c r="F15" s="40" t="s">
        <v>31</v>
      </c>
      <c r="G15" s="46">
        <f t="shared" ca="1" si="0"/>
        <v>916.5754810868043</v>
      </c>
      <c r="H15" s="46">
        <f t="shared" ca="1" si="0"/>
        <v>850.25554831800025</v>
      </c>
      <c r="I15" s="46">
        <f t="shared" ca="1" si="0"/>
        <v>757.80351900000016</v>
      </c>
      <c r="J15" s="46">
        <f t="shared" ca="1" si="0"/>
        <v>695.87100000000009</v>
      </c>
      <c r="K15" s="41">
        <v>639</v>
      </c>
      <c r="L15" s="50" t="s">
        <v>50</v>
      </c>
      <c r="M15" s="50" t="s">
        <v>54</v>
      </c>
      <c r="N15" s="50" t="s">
        <v>54</v>
      </c>
      <c r="O15" s="50" t="s">
        <v>51</v>
      </c>
      <c r="P15" s="50" t="s">
        <v>51</v>
      </c>
      <c r="T15">
        <f t="shared" ca="1" si="1"/>
        <v>1.1000000000000001</v>
      </c>
      <c r="X15">
        <f t="shared" ca="1" si="2"/>
        <v>1.04</v>
      </c>
      <c r="Y15">
        <f t="shared" ca="1" si="2"/>
        <v>1.07</v>
      </c>
      <c r="Z15">
        <f t="shared" ca="1" si="2"/>
        <v>0.9</v>
      </c>
    </row>
    <row r="16" spans="1:26" x14ac:dyDescent="0.2">
      <c r="A16" s="37" t="s">
        <v>32</v>
      </c>
      <c r="B16">
        <v>1</v>
      </c>
      <c r="F16" s="40" t="s">
        <v>32</v>
      </c>
      <c r="G16" s="46">
        <f t="shared" ca="1" si="0"/>
        <v>543.57506620060644</v>
      </c>
      <c r="H16" s="46">
        <f t="shared" ca="1" si="0"/>
        <v>609.52575263580002</v>
      </c>
      <c r="I16" s="46">
        <f t="shared" ca="1" si="0"/>
        <v>656.67501900000002</v>
      </c>
      <c r="J16" s="46">
        <f t="shared" ca="1" si="0"/>
        <v>721.62090000000001</v>
      </c>
      <c r="K16" s="41">
        <v>801</v>
      </c>
      <c r="L16" s="50" t="s">
        <v>51</v>
      </c>
      <c r="M16" s="50" t="s">
        <v>50</v>
      </c>
      <c r="N16" s="50" t="s">
        <v>50</v>
      </c>
      <c r="O16" s="50" t="s">
        <v>50</v>
      </c>
      <c r="P16" s="50" t="s">
        <v>52</v>
      </c>
      <c r="T16">
        <f t="shared" ca="1" si="1"/>
        <v>0.91</v>
      </c>
      <c r="X16">
        <f t="shared" ca="1" si="2"/>
        <v>0.98</v>
      </c>
      <c r="Y16">
        <f t="shared" ca="1" si="2"/>
        <v>0.98</v>
      </c>
      <c r="Z16">
        <f t="shared" ca="1" si="2"/>
        <v>1.04</v>
      </c>
    </row>
    <row r="17" spans="1:26" x14ac:dyDescent="0.2">
      <c r="A17" s="37" t="s">
        <v>33</v>
      </c>
      <c r="B17">
        <v>3</v>
      </c>
      <c r="F17" s="40" t="s">
        <v>33</v>
      </c>
      <c r="G17" s="46">
        <f t="shared" ca="1" si="0"/>
        <v>855.52185387072689</v>
      </c>
      <c r="H17" s="46">
        <f t="shared" ca="1" si="0"/>
        <v>791.63676679071602</v>
      </c>
      <c r="I17" s="46">
        <f t="shared" ca="1" si="0"/>
        <v>725.34063293999998</v>
      </c>
      <c r="J17" s="46">
        <f t="shared" ca="1" si="0"/>
        <v>684.73579999999993</v>
      </c>
      <c r="K17" s="41">
        <v>653</v>
      </c>
      <c r="L17" s="50" t="s">
        <v>52</v>
      </c>
      <c r="M17" s="50" t="s">
        <v>51</v>
      </c>
      <c r="N17" s="50" t="s">
        <v>51</v>
      </c>
      <c r="O17" s="50" t="s">
        <v>51</v>
      </c>
      <c r="P17" s="50" t="s">
        <v>53</v>
      </c>
      <c r="T17">
        <f t="shared" ca="1" si="1"/>
        <v>1.07</v>
      </c>
      <c r="X17">
        <f t="shared" ca="1" si="2"/>
        <v>1.03</v>
      </c>
      <c r="Y17">
        <f t="shared" ca="1" si="2"/>
        <v>1.05</v>
      </c>
      <c r="Z17">
        <f t="shared" ca="1" si="2"/>
        <v>1.1000000000000001</v>
      </c>
    </row>
    <row r="18" spans="1:26" x14ac:dyDescent="0.2">
      <c r="A18" s="37" t="s">
        <v>34</v>
      </c>
      <c r="B18">
        <v>3</v>
      </c>
      <c r="F18" s="40" t="s">
        <v>34</v>
      </c>
      <c r="G18" s="46">
        <f t="shared" ca="1" si="0"/>
        <v>687.10409350195209</v>
      </c>
      <c r="H18" s="46">
        <f t="shared" ca="1" si="0"/>
        <v>746.85227554560004</v>
      </c>
      <c r="I18" s="46">
        <f t="shared" ca="1" si="0"/>
        <v>803.75836800000002</v>
      </c>
      <c r="J18" s="46">
        <f t="shared" ca="1" si="0"/>
        <v>891.48</v>
      </c>
      <c r="K18" s="41">
        <v>969</v>
      </c>
      <c r="L18" s="50" t="s">
        <v>53</v>
      </c>
      <c r="M18" s="50" t="s">
        <v>52</v>
      </c>
      <c r="N18" s="50" t="s">
        <v>52</v>
      </c>
      <c r="O18" s="50" t="s">
        <v>52</v>
      </c>
      <c r="P18" s="50" t="s">
        <v>54</v>
      </c>
      <c r="T18">
        <f t="shared" ca="1" si="1"/>
        <v>0.92</v>
      </c>
      <c r="X18">
        <f t="shared" ca="1" si="2"/>
        <v>0.97</v>
      </c>
      <c r="Y18">
        <f t="shared" ca="1" si="2"/>
        <v>1</v>
      </c>
      <c r="Z18">
        <f t="shared" ca="1" si="2"/>
        <v>1.0900000000000001</v>
      </c>
    </row>
    <row r="19" spans="1:26" x14ac:dyDescent="0.2">
      <c r="A19" s="37" t="s">
        <v>35</v>
      </c>
      <c r="B19">
        <v>1</v>
      </c>
      <c r="F19" s="40" t="s">
        <v>35</v>
      </c>
      <c r="G19" s="46">
        <f t="shared" ca="1" si="0"/>
        <v>727.48063867202768</v>
      </c>
      <c r="H19" s="46">
        <f t="shared" ca="1" si="0"/>
        <v>727.77174737097607</v>
      </c>
      <c r="I19" s="46">
        <f t="shared" ca="1" si="0"/>
        <v>699.51148344000001</v>
      </c>
      <c r="J19" s="46">
        <f t="shared" ca="1" si="0"/>
        <v>692.72280000000001</v>
      </c>
      <c r="K19" s="41">
        <v>693</v>
      </c>
      <c r="L19" s="50" t="s">
        <v>54</v>
      </c>
      <c r="M19" s="50" t="s">
        <v>53</v>
      </c>
      <c r="N19" s="50" t="s">
        <v>53</v>
      </c>
      <c r="O19" s="50" t="s">
        <v>53</v>
      </c>
      <c r="P19" s="50" t="s">
        <v>50</v>
      </c>
      <c r="T19">
        <f t="shared" ca="1" si="1"/>
        <v>1.02</v>
      </c>
      <c r="X19">
        <f t="shared" ca="1" si="2"/>
        <v>0.94</v>
      </c>
      <c r="Y19">
        <f t="shared" ca="1" si="2"/>
        <v>0.97</v>
      </c>
      <c r="Z19">
        <f t="shared" ca="1" si="2"/>
        <v>1.05</v>
      </c>
    </row>
    <row r="20" spans="1:26" x14ac:dyDescent="0.2">
      <c r="A20" s="37" t="s">
        <v>36</v>
      </c>
      <c r="B20">
        <v>1</v>
      </c>
      <c r="F20" s="40" t="s">
        <v>36</v>
      </c>
      <c r="G20" s="46">
        <f t="shared" ca="1" si="0"/>
        <v>284.17157999999995</v>
      </c>
      <c r="H20" s="46">
        <f t="shared" ca="1" si="0"/>
        <v>289.97099999999995</v>
      </c>
      <c r="I20" s="46">
        <f t="shared" ca="1" si="0"/>
        <v>289.97099999999995</v>
      </c>
      <c r="J20" s="46">
        <f t="shared" ca="1" si="0"/>
        <v>292.89999999999998</v>
      </c>
      <c r="K20" s="41">
        <v>290</v>
      </c>
      <c r="L20" s="50" t="s">
        <v>50</v>
      </c>
      <c r="M20" s="50" t="s">
        <v>54</v>
      </c>
      <c r="N20" s="50" t="s">
        <v>54</v>
      </c>
      <c r="O20" s="50" t="s">
        <v>54</v>
      </c>
      <c r="P20" s="50" t="s">
        <v>51</v>
      </c>
      <c r="T20">
        <f t="shared" ca="1" si="1"/>
        <v>1</v>
      </c>
      <c r="X20">
        <f t="shared" ca="1" si="2"/>
        <v>0.92</v>
      </c>
      <c r="Y20">
        <f t="shared" ca="1" si="2"/>
        <v>1</v>
      </c>
      <c r="Z20">
        <f t="shared" ca="1" si="2"/>
        <v>0.96</v>
      </c>
    </row>
    <row r="21" spans="1:26" x14ac:dyDescent="0.2">
      <c r="A21" s="37" t="s">
        <v>37</v>
      </c>
      <c r="B21">
        <v>1</v>
      </c>
      <c r="F21" s="40" t="s">
        <v>37</v>
      </c>
      <c r="G21" s="46">
        <f t="shared" ca="1" si="0"/>
        <v>693.7799846630403</v>
      </c>
      <c r="H21" s="46">
        <f t="shared" ca="1" si="0"/>
        <v>648.87765120000017</v>
      </c>
      <c r="I21" s="46">
        <f t="shared" ca="1" si="0"/>
        <v>594.86400000000015</v>
      </c>
      <c r="J21" s="46">
        <f t="shared" ca="1" si="0"/>
        <v>550.80000000000007</v>
      </c>
      <c r="K21" s="41">
        <v>500</v>
      </c>
      <c r="L21" s="50" t="s">
        <v>51</v>
      </c>
      <c r="M21" s="50" t="s">
        <v>50</v>
      </c>
      <c r="N21" s="50" t="s">
        <v>50</v>
      </c>
      <c r="O21" s="50" t="s">
        <v>50</v>
      </c>
      <c r="P21" s="50" t="s">
        <v>52</v>
      </c>
      <c r="T21">
        <f t="shared" ca="1" si="1"/>
        <v>1.08</v>
      </c>
      <c r="X21">
        <f t="shared" ca="1" si="2"/>
        <v>1.02</v>
      </c>
      <c r="Y21">
        <f t="shared" ca="1" si="2"/>
        <v>1.1000000000000001</v>
      </c>
      <c r="Z21">
        <f t="shared" ca="1" si="2"/>
        <v>1.0900000000000001</v>
      </c>
    </row>
    <row r="22" spans="1:26" x14ac:dyDescent="0.2">
      <c r="A22" s="37" t="s">
        <v>38</v>
      </c>
      <c r="B22">
        <v>2</v>
      </c>
      <c r="F22" s="40" t="s">
        <v>38</v>
      </c>
      <c r="G22" s="46">
        <f t="shared" ca="1" si="0"/>
        <v>546.46534558424173</v>
      </c>
      <c r="H22" s="46">
        <f t="shared" ca="1" si="0"/>
        <v>541.16195839200009</v>
      </c>
      <c r="I22" s="46">
        <f t="shared" ca="1" si="0"/>
        <v>525.2979600000001</v>
      </c>
      <c r="J22" s="46">
        <f t="shared" ca="1" si="0"/>
        <v>504.90000000000003</v>
      </c>
      <c r="K22" s="41">
        <v>500</v>
      </c>
      <c r="L22" s="50" t="s">
        <v>52</v>
      </c>
      <c r="M22" s="50" t="s">
        <v>51</v>
      </c>
      <c r="N22" s="50" t="s">
        <v>51</v>
      </c>
      <c r="O22" s="50" t="s">
        <v>51</v>
      </c>
      <c r="P22" s="50" t="s">
        <v>53</v>
      </c>
      <c r="T22">
        <f t="shared" ca="1" si="1"/>
        <v>1.02</v>
      </c>
      <c r="X22">
        <f t="shared" ca="1" si="2"/>
        <v>0.96</v>
      </c>
      <c r="Y22">
        <f t="shared" ca="1" si="2"/>
        <v>0.97</v>
      </c>
      <c r="Z22">
        <f t="shared" ca="1" si="2"/>
        <v>1.07</v>
      </c>
    </row>
    <row r="23" spans="1:26" x14ac:dyDescent="0.2">
      <c r="A23" s="37" t="s">
        <v>39</v>
      </c>
      <c r="B23">
        <v>1</v>
      </c>
      <c r="F23" s="40" t="s">
        <v>39</v>
      </c>
      <c r="G23" s="46">
        <f t="shared" ca="1" si="0"/>
        <v>456.74046049467842</v>
      </c>
      <c r="H23" s="46">
        <f t="shared" ca="1" si="0"/>
        <v>490.80212819114382</v>
      </c>
      <c r="I23" s="46">
        <f t="shared" ca="1" si="0"/>
        <v>527.40396323999983</v>
      </c>
      <c r="J23" s="46">
        <f t="shared" ca="1" si="0"/>
        <v>566.73539999999991</v>
      </c>
      <c r="K23" s="41">
        <v>609</v>
      </c>
      <c r="L23" s="50" t="s">
        <v>53</v>
      </c>
      <c r="M23" s="50" t="s">
        <v>52</v>
      </c>
      <c r="N23" s="50" t="s">
        <v>52</v>
      </c>
      <c r="O23" s="50" t="s">
        <v>53</v>
      </c>
      <c r="P23" s="50" t="s">
        <v>54</v>
      </c>
      <c r="T23">
        <f t="shared" ca="1" si="1"/>
        <v>0.94</v>
      </c>
      <c r="X23">
        <f t="shared" ca="1" si="2"/>
        <v>1.02</v>
      </c>
      <c r="Y23">
        <f t="shared" ca="1" si="2"/>
        <v>0.96</v>
      </c>
      <c r="Z23">
        <f t="shared" ca="1" si="2"/>
        <v>1.05</v>
      </c>
    </row>
    <row r="24" spans="1:26" x14ac:dyDescent="0.2">
      <c r="A24" s="37" t="s">
        <v>40</v>
      </c>
      <c r="B24">
        <v>3</v>
      </c>
      <c r="F24" s="40" t="s">
        <v>40</v>
      </c>
      <c r="G24" s="46">
        <f t="shared" ca="1" si="0"/>
        <v>980.30724247170019</v>
      </c>
      <c r="H24" s="46">
        <f t="shared" ca="1" si="0"/>
        <v>891.18840224700011</v>
      </c>
      <c r="I24" s="46">
        <f t="shared" ca="1" si="0"/>
        <v>802.14977700000009</v>
      </c>
      <c r="J24" s="46">
        <f t="shared" ca="1" si="0"/>
        <v>722.00700000000006</v>
      </c>
      <c r="K24" s="41">
        <v>663</v>
      </c>
      <c r="L24" s="50" t="s">
        <v>54</v>
      </c>
      <c r="M24" s="50" t="s">
        <v>53</v>
      </c>
      <c r="N24" s="50" t="s">
        <v>53</v>
      </c>
      <c r="O24" s="50" t="s">
        <v>54</v>
      </c>
      <c r="P24" s="50" t="s">
        <v>50</v>
      </c>
      <c r="T24">
        <f t="shared" ca="1" si="1"/>
        <v>1.1000000000000001</v>
      </c>
      <c r="X24">
        <f t="shared" ca="1" si="2"/>
        <v>0.9</v>
      </c>
      <c r="Y24">
        <f t="shared" ca="1" si="2"/>
        <v>0.92999999999999994</v>
      </c>
      <c r="Z24">
        <f t="shared" ca="1" si="2"/>
        <v>0.99</v>
      </c>
    </row>
    <row r="25" spans="1:26" x14ac:dyDescent="0.2">
      <c r="A25" s="37" t="s">
        <v>41</v>
      </c>
      <c r="B25">
        <v>1</v>
      </c>
      <c r="F25" s="40" t="s">
        <v>41</v>
      </c>
      <c r="G25" s="46">
        <f t="shared" ca="1" si="0"/>
        <v>1001.9055429831485</v>
      </c>
      <c r="H25" s="46">
        <f t="shared" ca="1" si="0"/>
        <v>926.66069458300819</v>
      </c>
      <c r="I25" s="46">
        <f t="shared" ca="1" si="0"/>
        <v>892.04918616000009</v>
      </c>
      <c r="J25" s="46">
        <f t="shared" ca="1" si="0"/>
        <v>850.05640000000005</v>
      </c>
      <c r="K25" s="41">
        <v>794</v>
      </c>
      <c r="L25" s="50" t="s">
        <v>50</v>
      </c>
      <c r="M25" s="50" t="s">
        <v>54</v>
      </c>
      <c r="N25" s="50" t="s">
        <v>54</v>
      </c>
      <c r="O25" s="50" t="s">
        <v>50</v>
      </c>
      <c r="P25" s="50" t="s">
        <v>51</v>
      </c>
      <c r="T25">
        <f t="shared" ca="1" si="1"/>
        <v>1.06</v>
      </c>
      <c r="X25">
        <f t="shared" ca="1" si="2"/>
        <v>1.0900000000000001</v>
      </c>
      <c r="Y25">
        <f t="shared" ca="1" si="2"/>
        <v>1.04</v>
      </c>
      <c r="Z25">
        <f t="shared" ca="1" si="2"/>
        <v>0.92999999999999994</v>
      </c>
    </row>
    <row r="26" spans="1:26" x14ac:dyDescent="0.2">
      <c r="A26" s="37" t="s">
        <v>42</v>
      </c>
      <c r="B26">
        <v>3</v>
      </c>
      <c r="F26" s="40" t="s">
        <v>42</v>
      </c>
      <c r="G26" s="46">
        <f t="shared" ca="1" si="0"/>
        <v>500.76787853366397</v>
      </c>
      <c r="H26" s="46">
        <f t="shared" ca="1" si="0"/>
        <v>505.92834768</v>
      </c>
      <c r="I26" s="46">
        <f t="shared" ca="1" si="0"/>
        <v>506.13080000000002</v>
      </c>
      <c r="J26" s="46">
        <f t="shared" ca="1" si="0"/>
        <v>516.46</v>
      </c>
      <c r="K26" s="41">
        <v>527</v>
      </c>
      <c r="L26" s="50" t="s">
        <v>51</v>
      </c>
      <c r="M26" s="50" t="s">
        <v>50</v>
      </c>
      <c r="N26" s="50" t="s">
        <v>50</v>
      </c>
      <c r="O26" s="50" t="s">
        <v>53</v>
      </c>
      <c r="P26" s="50" t="s">
        <v>52</v>
      </c>
      <c r="T26">
        <f t="shared" ca="1" si="1"/>
        <v>0.98</v>
      </c>
      <c r="X26">
        <f t="shared" ca="1" si="2"/>
        <v>0.94</v>
      </c>
      <c r="Y26">
        <f t="shared" ca="1" si="2"/>
        <v>1.05</v>
      </c>
      <c r="Z26">
        <f t="shared" ca="1" si="2"/>
        <v>1.01</v>
      </c>
    </row>
    <row r="27" spans="1:26" x14ac:dyDescent="0.2">
      <c r="A27" s="37" t="s">
        <v>43</v>
      </c>
      <c r="B27">
        <v>2</v>
      </c>
      <c r="F27" s="40" t="s">
        <v>43</v>
      </c>
      <c r="G27" s="46">
        <f t="shared" ca="1" si="0"/>
        <v>864.44986089014799</v>
      </c>
      <c r="H27" s="46">
        <f t="shared" ca="1" si="0"/>
        <v>792.49162164480015</v>
      </c>
      <c r="I27" s="46">
        <f t="shared" ca="1" si="0"/>
        <v>741.20054400000015</v>
      </c>
      <c r="J27" s="46">
        <f t="shared" ca="1" si="0"/>
        <v>686.29680000000008</v>
      </c>
      <c r="K27" s="41">
        <v>623</v>
      </c>
      <c r="L27" s="50" t="s">
        <v>52</v>
      </c>
      <c r="M27" s="50" t="s">
        <v>51</v>
      </c>
      <c r="N27" s="50" t="s">
        <v>51</v>
      </c>
      <c r="O27" s="50" t="s">
        <v>54</v>
      </c>
      <c r="P27" s="50" t="s">
        <v>52</v>
      </c>
      <c r="T27">
        <f t="shared" ca="1" si="1"/>
        <v>1.08</v>
      </c>
      <c r="X27">
        <f t="shared" ca="1" si="2"/>
        <v>1</v>
      </c>
      <c r="Y27">
        <f t="shared" ca="1" si="2"/>
        <v>0.95</v>
      </c>
      <c r="Z27">
        <f t="shared" ca="1" si="2"/>
        <v>1.04</v>
      </c>
    </row>
    <row r="28" spans="1:26" x14ac:dyDescent="0.2">
      <c r="F28" s="42" t="s">
        <v>20</v>
      </c>
      <c r="G28" s="42"/>
      <c r="H28" s="42"/>
      <c r="I28" s="42"/>
      <c r="J28" s="42"/>
      <c r="K28" s="43"/>
      <c r="X28">
        <f t="shared" ca="1" si="2"/>
        <v>0.94</v>
      </c>
      <c r="Y28">
        <f t="shared" ca="1" si="2"/>
        <v>1</v>
      </c>
      <c r="Z28">
        <f t="shared" ca="1" si="2"/>
        <v>0.94</v>
      </c>
    </row>
    <row r="29" spans="1:26" x14ac:dyDescent="0.2">
      <c r="F29" s="43"/>
      <c r="G29" s="43"/>
      <c r="H29" s="43"/>
      <c r="I29" s="43"/>
      <c r="J29" s="43"/>
      <c r="K29" s="43"/>
      <c r="X29">
        <f t="shared" ca="1" si="2"/>
        <v>1.03</v>
      </c>
      <c r="Y29">
        <f t="shared" ca="1" si="2"/>
        <v>1.05</v>
      </c>
      <c r="Z29">
        <f t="shared" ca="1" si="2"/>
        <v>1.03</v>
      </c>
    </row>
    <row r="30" spans="1:26" x14ac:dyDescent="0.2">
      <c r="F30" s="42" t="s">
        <v>23</v>
      </c>
      <c r="G30" s="42"/>
      <c r="H30" s="42"/>
      <c r="I30" s="42"/>
      <c r="J30" s="42"/>
      <c r="K30" s="44">
        <f>SUBTOTAL(109,K5:K27)</f>
        <v>13542</v>
      </c>
      <c r="X30">
        <f t="shared" ref="X30:Z36" ca="1" si="3">RANDBETWEEN(-10,10)/100+1</f>
        <v>0.99</v>
      </c>
      <c r="Y30">
        <f t="shared" ca="1" si="3"/>
        <v>1.04</v>
      </c>
      <c r="Z30">
        <f t="shared" ca="1" si="3"/>
        <v>1.05</v>
      </c>
    </row>
    <row r="31" spans="1:26" x14ac:dyDescent="0.2">
      <c r="X31">
        <f t="shared" ca="1" si="3"/>
        <v>1.04</v>
      </c>
      <c r="Y31">
        <f t="shared" ca="1" si="3"/>
        <v>1.0900000000000001</v>
      </c>
      <c r="Z31">
        <f t="shared" ca="1" si="3"/>
        <v>0.9</v>
      </c>
    </row>
    <row r="32" spans="1:26" x14ac:dyDescent="0.2">
      <c r="X32">
        <f t="shared" ca="1" si="3"/>
        <v>1.01</v>
      </c>
      <c r="Y32">
        <f t="shared" ca="1" si="3"/>
        <v>0.98</v>
      </c>
      <c r="Z32">
        <f t="shared" ca="1" si="3"/>
        <v>0.95</v>
      </c>
    </row>
    <row r="33" spans="24:26" x14ac:dyDescent="0.2">
      <c r="X33">
        <f t="shared" ca="1" si="3"/>
        <v>0.95</v>
      </c>
      <c r="Y33">
        <f t="shared" ca="1" si="3"/>
        <v>1.01</v>
      </c>
      <c r="Z33">
        <f t="shared" ca="1" si="3"/>
        <v>0.97</v>
      </c>
    </row>
    <row r="34" spans="24:26" x14ac:dyDescent="0.2">
      <c r="X34">
        <f t="shared" ca="1" si="3"/>
        <v>0.98</v>
      </c>
      <c r="Y34">
        <f t="shared" ca="1" si="3"/>
        <v>0.99</v>
      </c>
      <c r="Z34">
        <f t="shared" ca="1" si="3"/>
        <v>0.92</v>
      </c>
    </row>
    <row r="35" spans="24:26" x14ac:dyDescent="0.2">
      <c r="X35">
        <f t="shared" ca="1" si="3"/>
        <v>1.0900000000000001</v>
      </c>
      <c r="Y35">
        <f t="shared" ca="1" si="3"/>
        <v>1.05</v>
      </c>
      <c r="Z35">
        <f t="shared" ca="1" si="3"/>
        <v>1.08</v>
      </c>
    </row>
    <row r="36" spans="24:26" x14ac:dyDescent="0.2">
      <c r="X36">
        <f t="shared" ca="1" si="3"/>
        <v>1.0900000000000001</v>
      </c>
      <c r="Y36">
        <f t="shared" ca="1" si="3"/>
        <v>0.97</v>
      </c>
      <c r="Z36">
        <f t="shared" ca="1" si="3"/>
        <v>1.02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H14"/>
  <sheetViews>
    <sheetView workbookViewId="0">
      <selection activeCell="G19" sqref="G19"/>
    </sheetView>
  </sheetViews>
  <sheetFormatPr defaultRowHeight="12.75" x14ac:dyDescent="0.2"/>
  <cols>
    <col min="1" max="1" width="11.7109375" customWidth="1"/>
    <col min="7" max="7" width="12.28515625" bestFit="1" customWidth="1"/>
    <col min="8" max="8" width="11.28515625" bestFit="1" customWidth="1"/>
  </cols>
  <sheetData>
    <row r="2" spans="1:8" ht="15" x14ac:dyDescent="0.25">
      <c r="A2" s="11" t="s">
        <v>9</v>
      </c>
      <c r="C2" s="9" t="s">
        <v>79</v>
      </c>
      <c r="D2" s="105"/>
      <c r="E2" s="105"/>
      <c r="F2" s="105"/>
      <c r="G2" s="105"/>
      <c r="H2" s="105"/>
    </row>
    <row r="3" spans="1:8" ht="15" x14ac:dyDescent="0.25">
      <c r="A3" s="11"/>
      <c r="C3" s="9"/>
      <c r="D3" s="105"/>
      <c r="E3" s="105"/>
      <c r="F3" s="105"/>
      <c r="G3" s="105"/>
      <c r="H3" s="105"/>
    </row>
    <row r="4" spans="1:8" ht="14.25" x14ac:dyDescent="0.2">
      <c r="B4" s="105" t="s">
        <v>84</v>
      </c>
    </row>
    <row r="5" spans="1:8" ht="13.5" thickBot="1" x14ac:dyDescent="0.25"/>
    <row r="6" spans="1:8" ht="13.5" thickBot="1" x14ac:dyDescent="0.25">
      <c r="A6" s="90"/>
      <c r="B6" s="89" t="s">
        <v>72</v>
      </c>
      <c r="C6" s="87" t="s">
        <v>73</v>
      </c>
      <c r="D6" s="87" t="s">
        <v>74</v>
      </c>
      <c r="E6" s="88" t="s">
        <v>75</v>
      </c>
      <c r="G6" s="34"/>
      <c r="H6" s="23"/>
    </row>
    <row r="7" spans="1:8" x14ac:dyDescent="0.2">
      <c r="A7" s="91" t="s">
        <v>78</v>
      </c>
      <c r="B7" s="110">
        <v>468.89999999999986</v>
      </c>
      <c r="C7" s="111">
        <v>552.10000000000014</v>
      </c>
      <c r="D7" s="111">
        <v>2109.25</v>
      </c>
      <c r="E7" s="112">
        <v>0</v>
      </c>
      <c r="G7" s="92" t="s">
        <v>76</v>
      </c>
      <c r="H7" s="15"/>
    </row>
    <row r="8" spans="1:8" ht="13.5" thickBot="1" x14ac:dyDescent="0.25">
      <c r="A8" s="86" t="s">
        <v>80</v>
      </c>
      <c r="B8" s="102">
        <v>7.05</v>
      </c>
      <c r="C8" s="103">
        <v>4.8</v>
      </c>
      <c r="D8" s="103">
        <v>7.2</v>
      </c>
      <c r="E8" s="104">
        <v>8</v>
      </c>
      <c r="G8" s="109">
        <f>SUMPRODUCT(B7:E7,B8:E8)-SUM(G11:G13)</f>
        <v>5551.0099999999984</v>
      </c>
      <c r="H8" s="15"/>
    </row>
    <row r="9" spans="1:8" ht="13.5" thickBot="1" x14ac:dyDescent="0.25">
      <c r="G9" s="16"/>
      <c r="H9" s="15"/>
    </row>
    <row r="10" spans="1:8" ht="13.5" thickBot="1" x14ac:dyDescent="0.25">
      <c r="G10" s="34"/>
      <c r="H10" s="93" t="s">
        <v>77</v>
      </c>
    </row>
    <row r="11" spans="1:8" x14ac:dyDescent="0.2">
      <c r="A11" s="84" t="s">
        <v>81</v>
      </c>
      <c r="B11" s="94">
        <v>2.5</v>
      </c>
      <c r="C11" s="95">
        <v>3</v>
      </c>
      <c r="D11" s="95">
        <v>3.4</v>
      </c>
      <c r="E11" s="96">
        <v>4</v>
      </c>
      <c r="G11" s="106">
        <f>SUMPRODUCT(B11:E11,$B$7:$E$7)</f>
        <v>10000</v>
      </c>
      <c r="H11" s="100">
        <v>10000</v>
      </c>
    </row>
    <row r="12" spans="1:8" x14ac:dyDescent="0.2">
      <c r="A12" s="85" t="s">
        <v>82</v>
      </c>
      <c r="B12" s="97">
        <v>2.1</v>
      </c>
      <c r="C12" s="98">
        <v>1</v>
      </c>
      <c r="D12" s="98">
        <v>0.5</v>
      </c>
      <c r="E12" s="99">
        <v>1.8</v>
      </c>
      <c r="G12" s="107">
        <f t="shared" ref="G12:G13" si="0">SUMPRODUCT(B12:E12,$B$7:$E$7)</f>
        <v>2591.415</v>
      </c>
      <c r="H12" s="101">
        <v>4000</v>
      </c>
    </row>
    <row r="13" spans="1:8" x14ac:dyDescent="0.2">
      <c r="A13" s="85" t="s">
        <v>83</v>
      </c>
      <c r="B13" s="97">
        <v>1</v>
      </c>
      <c r="C13" s="98">
        <v>0</v>
      </c>
      <c r="D13" s="98">
        <v>1.2</v>
      </c>
      <c r="E13" s="99">
        <v>3</v>
      </c>
      <c r="G13" s="107">
        <f t="shared" si="0"/>
        <v>3000</v>
      </c>
      <c r="H13" s="101">
        <v>3000</v>
      </c>
    </row>
    <row r="14" spans="1:8" ht="13.5" thickBot="1" x14ac:dyDescent="0.25">
      <c r="A14" s="86" t="s">
        <v>19</v>
      </c>
      <c r="B14" s="83">
        <v>5</v>
      </c>
      <c r="C14" s="81">
        <v>5</v>
      </c>
      <c r="D14" s="81">
        <v>4</v>
      </c>
      <c r="E14" s="82">
        <v>4</v>
      </c>
      <c r="G14" s="108">
        <f>SUMPRODUCT(B14:E14,B7:E7)</f>
        <v>13542</v>
      </c>
      <c r="H14" s="82">
        <v>13542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P999"/>
  <sheetViews>
    <sheetView topLeftCell="A2" workbookViewId="0">
      <selection activeCell="K7" sqref="K7"/>
    </sheetView>
  </sheetViews>
  <sheetFormatPr defaultRowHeight="12.75" x14ac:dyDescent="0.2"/>
  <cols>
    <col min="2" max="2" width="12.42578125" customWidth="1"/>
    <col min="3" max="3" width="7.85546875" customWidth="1"/>
    <col min="4" max="4" width="13.85546875" style="114" customWidth="1"/>
    <col min="5" max="5" width="13.7109375" style="114" customWidth="1"/>
    <col min="6" max="6" width="13.5703125" style="113" customWidth="1"/>
    <col min="7" max="8" width="13.140625" customWidth="1"/>
    <col min="9" max="9" width="13.85546875" style="114" customWidth="1"/>
    <col min="10" max="10" width="1.5703125" customWidth="1"/>
    <col min="11" max="11" width="9.7109375" bestFit="1" customWidth="1"/>
    <col min="12" max="12" width="10.28515625" bestFit="1" customWidth="1"/>
    <col min="14" max="14" width="10.5703125" customWidth="1"/>
    <col min="15" max="15" width="12.140625" bestFit="1" customWidth="1"/>
    <col min="16" max="16" width="42.42578125" customWidth="1"/>
  </cols>
  <sheetData>
    <row r="2" spans="1:16" ht="15" x14ac:dyDescent="0.25">
      <c r="B2" s="11" t="s">
        <v>9</v>
      </c>
    </row>
    <row r="3" spans="1:16" x14ac:dyDescent="0.2">
      <c r="B3" s="9" t="s">
        <v>86</v>
      </c>
      <c r="C3" s="9" t="s">
        <v>88</v>
      </c>
      <c r="D3" s="123" t="s">
        <v>89</v>
      </c>
      <c r="E3" s="119" t="s">
        <v>96</v>
      </c>
      <c r="F3" s="114"/>
      <c r="G3" s="9" t="s">
        <v>98</v>
      </c>
      <c r="I3"/>
    </row>
    <row r="4" spans="1:16" x14ac:dyDescent="0.2">
      <c r="B4" s="115">
        <v>75000</v>
      </c>
      <c r="C4" s="1">
        <v>0.05</v>
      </c>
      <c r="D4" s="113">
        <v>2</v>
      </c>
      <c r="E4" s="122">
        <v>0</v>
      </c>
      <c r="F4" s="114">
        <f>-PMT(C4/12,D4*12,B4,E4)</f>
        <v>3290.3542300551335</v>
      </c>
      <c r="G4" s="9" t="s">
        <v>97</v>
      </c>
      <c r="H4" s="118"/>
      <c r="I4"/>
    </row>
    <row r="5" spans="1:16" x14ac:dyDescent="0.2">
      <c r="B5" s="3"/>
      <c r="P5" s="9"/>
    </row>
    <row r="6" spans="1:16" s="124" customFormat="1" ht="25.5" customHeight="1" x14ac:dyDescent="0.2">
      <c r="A6" s="126"/>
      <c r="B6" s="127" t="s">
        <v>87</v>
      </c>
      <c r="C6" s="127"/>
      <c r="D6" s="128" t="s">
        <v>90</v>
      </c>
      <c r="E6" s="128" t="s">
        <v>91</v>
      </c>
      <c r="F6" s="129" t="s">
        <v>92</v>
      </c>
      <c r="G6" s="127" t="s">
        <v>93</v>
      </c>
      <c r="H6" s="127" t="s">
        <v>95</v>
      </c>
      <c r="I6" s="128" t="s">
        <v>94</v>
      </c>
      <c r="K6" s="130" t="s">
        <v>99</v>
      </c>
      <c r="P6" s="125"/>
    </row>
    <row r="7" spans="1:16" x14ac:dyDescent="0.2">
      <c r="A7">
        <v>1</v>
      </c>
      <c r="B7" s="116">
        <v>41670</v>
      </c>
      <c r="D7" s="114">
        <f>B4</f>
        <v>75000</v>
      </c>
      <c r="E7" s="114">
        <f>amount_due*interest/12</f>
        <v>312.5</v>
      </c>
      <c r="F7" s="114">
        <f>IF(monthly_interest+amount_due&gt;regular_payment,regular_payment,monthly_interest+amount_due)</f>
        <v>3290.3542300551335</v>
      </c>
      <c r="G7" s="114">
        <v>0</v>
      </c>
      <c r="H7" s="114">
        <f>additional_payment+scheduled</f>
        <v>3290.3542300551335</v>
      </c>
      <c r="I7" s="114">
        <f>amount_due+monthly_interest-total_payment</f>
        <v>72022.145769944866</v>
      </c>
      <c r="K7" s="118">
        <f>IPMT(interest/12,payment_number,duration*12,original_loan,residual_value)</f>
        <v>-312.5</v>
      </c>
      <c r="M7" s="117"/>
      <c r="N7" s="118"/>
      <c r="O7" s="118"/>
      <c r="P7" s="120"/>
    </row>
    <row r="8" spans="1:16" x14ac:dyDescent="0.2">
      <c r="A8">
        <v>2</v>
      </c>
      <c r="B8" s="116">
        <v>41698</v>
      </c>
      <c r="D8" s="114">
        <f>I7</f>
        <v>72022.145769944866</v>
      </c>
      <c r="E8" s="114">
        <f>amount_due*interest/12</f>
        <v>300.09227404143695</v>
      </c>
      <c r="F8" s="114">
        <f>IF(monthly_interest+amount_due&gt;regular_payment,regular_payment,monthly_interest+amount_due)</f>
        <v>3290.3542300551335</v>
      </c>
      <c r="G8" s="114">
        <v>0</v>
      </c>
      <c r="H8" s="114">
        <f>additional_payment+scheduled</f>
        <v>3290.3542300551335</v>
      </c>
      <c r="I8" s="114">
        <f>amount_due+monthly_interest-total_payment</f>
        <v>69031.88381393117</v>
      </c>
      <c r="K8" s="118">
        <f>IPMT(interest/12,payment_number,duration*12,original_loan,residual_value)</f>
        <v>-300.09227404143695</v>
      </c>
      <c r="N8" s="118"/>
      <c r="O8" s="118"/>
      <c r="P8" s="120"/>
    </row>
    <row r="9" spans="1:16" x14ac:dyDescent="0.2">
      <c r="A9">
        <v>3</v>
      </c>
      <c r="B9" s="116">
        <v>41729</v>
      </c>
      <c r="D9" s="114">
        <f t="shared" ref="D9:D13" si="0">I8</f>
        <v>69031.88381393117</v>
      </c>
      <c r="E9" s="114">
        <f>amount_due*interest/12</f>
        <v>287.6328492247132</v>
      </c>
      <c r="F9" s="114">
        <f>IF(monthly_interest+amount_due&gt;regular_payment,regular_payment,monthly_interest+amount_due)</f>
        <v>3290.3542300551335</v>
      </c>
      <c r="G9" s="114">
        <v>0</v>
      </c>
      <c r="H9" s="114">
        <f>additional_payment+scheduled</f>
        <v>3290.3542300551335</v>
      </c>
      <c r="I9" s="114">
        <f>amount_due+monthly_interest-total_payment</f>
        <v>66029.162433100748</v>
      </c>
      <c r="K9" s="118">
        <f>IPMT(interest/12,payment_number,duration*12,original_loan,residual_value)</f>
        <v>-287.6328492247132</v>
      </c>
      <c r="N9" s="118"/>
      <c r="O9" s="118"/>
      <c r="P9" s="120"/>
    </row>
    <row r="10" spans="1:16" x14ac:dyDescent="0.2">
      <c r="A10">
        <v>4</v>
      </c>
      <c r="B10" s="116">
        <v>41759</v>
      </c>
      <c r="D10" s="114">
        <f t="shared" si="0"/>
        <v>66029.162433100748</v>
      </c>
      <c r="E10" s="114">
        <f>amount_due*interest/12</f>
        <v>275.12151013791981</v>
      </c>
      <c r="F10" s="114">
        <f>IF(monthly_interest+amount_due&gt;regular_payment,regular_payment,monthly_interest+amount_due)</f>
        <v>3290.3542300551335</v>
      </c>
      <c r="G10" s="114">
        <v>0</v>
      </c>
      <c r="H10" s="114">
        <f>additional_payment+scheduled</f>
        <v>3290.3542300551335</v>
      </c>
      <c r="I10" s="114">
        <f>amount_due+monthly_interest-total_payment</f>
        <v>63013.929713183534</v>
      </c>
      <c r="K10" s="118">
        <f>IPMT(interest/12,payment_number,duration*12,original_loan,residual_value)</f>
        <v>-275.12151013791976</v>
      </c>
      <c r="N10" s="118"/>
      <c r="O10" s="118"/>
      <c r="P10" s="120"/>
    </row>
    <row r="11" spans="1:16" x14ac:dyDescent="0.2">
      <c r="A11">
        <v>5</v>
      </c>
      <c r="B11" s="116">
        <v>41790</v>
      </c>
      <c r="D11" s="114">
        <f t="shared" si="0"/>
        <v>63013.929713183534</v>
      </c>
      <c r="E11" s="114">
        <f>amount_due*interest/12</f>
        <v>262.55804047159808</v>
      </c>
      <c r="F11" s="114">
        <f>IF(monthly_interest+amount_due&gt;regular_payment,regular_payment,monthly_interest+amount_due)</f>
        <v>3290.3542300551335</v>
      </c>
      <c r="G11" s="114">
        <v>0</v>
      </c>
      <c r="H11" s="114">
        <f>additional_payment+scheduled</f>
        <v>3290.3542300551335</v>
      </c>
      <c r="I11" s="114">
        <f>amount_due+monthly_interest-total_payment</f>
        <v>59986.133523599994</v>
      </c>
      <c r="K11" s="118">
        <f>IPMT(interest/12,payment_number,duration*12,original_loan,residual_value)</f>
        <v>-262.55804047159808</v>
      </c>
      <c r="N11" s="118"/>
      <c r="O11" s="118"/>
      <c r="P11" s="120"/>
    </row>
    <row r="12" spans="1:16" x14ac:dyDescent="0.2">
      <c r="A12">
        <v>6</v>
      </c>
      <c r="B12" s="116">
        <v>41820</v>
      </c>
      <c r="D12" s="114">
        <f t="shared" si="0"/>
        <v>59986.133523599994</v>
      </c>
      <c r="E12" s="114">
        <f>amount_due*interest/12</f>
        <v>249.942223015</v>
      </c>
      <c r="F12" s="114">
        <f>IF(monthly_interest+amount_due&gt;regular_payment,regular_payment,monthly_interest+amount_due)</f>
        <v>3290.3542300551335</v>
      </c>
      <c r="G12" s="114">
        <v>0</v>
      </c>
      <c r="H12" s="114">
        <f>additional_payment+scheduled</f>
        <v>3290.3542300551335</v>
      </c>
      <c r="I12" s="114">
        <f>amount_due+monthly_interest-total_payment</f>
        <v>56945.721516559861</v>
      </c>
      <c r="K12" s="118">
        <f>IPMT(interest/12,payment_number,duration*12,original_loan,residual_value)</f>
        <v>-249.94222301500002</v>
      </c>
      <c r="N12" s="118"/>
      <c r="O12" s="118"/>
      <c r="P12" s="120"/>
    </row>
    <row r="13" spans="1:16" x14ac:dyDescent="0.2">
      <c r="A13">
        <v>7</v>
      </c>
      <c r="B13" s="116">
        <v>41851</v>
      </c>
      <c r="D13" s="114">
        <f t="shared" si="0"/>
        <v>56945.721516559861</v>
      </c>
      <c r="E13" s="114">
        <f>amount_due*interest/12</f>
        <v>237.27383965233275</v>
      </c>
      <c r="F13" s="114">
        <f>IF(monthly_interest+amount_due&gt;regular_payment,regular_payment,monthly_interest+amount_due)</f>
        <v>3290.3542300551335</v>
      </c>
      <c r="G13" s="114">
        <v>0</v>
      </c>
      <c r="H13" s="114">
        <f>additional_payment+scheduled</f>
        <v>3290.3542300551335</v>
      </c>
      <c r="I13" s="114">
        <f>amount_due+monthly_interest-total_payment</f>
        <v>53892.641126157061</v>
      </c>
      <c r="K13" s="118">
        <f>IPMT(interest/12,payment_number,duration*12,original_loan,residual_value)</f>
        <v>-237.27383965233275</v>
      </c>
      <c r="N13" s="118"/>
      <c r="O13" s="118"/>
      <c r="P13" s="120"/>
    </row>
    <row r="14" spans="1:16" x14ac:dyDescent="0.2">
      <c r="A14">
        <v>8</v>
      </c>
      <c r="B14" s="116">
        <v>41882</v>
      </c>
      <c r="D14" s="114">
        <f t="shared" ref="D9:D72" si="1">I13</f>
        <v>53892.641126157061</v>
      </c>
      <c r="E14" s="114">
        <f>amount_due*interest/12</f>
        <v>224.55267135898779</v>
      </c>
      <c r="F14" s="114">
        <f>IF(monthly_interest+amount_due&gt;regular_payment,regular_payment,monthly_interest+amount_due)</f>
        <v>3290.3542300551335</v>
      </c>
      <c r="G14" s="114">
        <v>0</v>
      </c>
      <c r="H14" s="114">
        <f>additional_payment+scheduled</f>
        <v>3290.3542300551335</v>
      </c>
      <c r="I14" s="114">
        <f>amount_due+monthly_interest-total_payment</f>
        <v>50826.839567460913</v>
      </c>
      <c r="K14" s="118">
        <f>IPMT(interest/12,payment_number,duration*12,original_loan,residual_value)</f>
        <v>-224.55267135898782</v>
      </c>
      <c r="N14" s="118"/>
      <c r="O14" s="118"/>
      <c r="P14" s="120"/>
    </row>
    <row r="15" spans="1:16" x14ac:dyDescent="0.2">
      <c r="A15">
        <v>9</v>
      </c>
      <c r="B15" s="116">
        <v>41912</v>
      </c>
      <c r="D15" s="114">
        <f t="shared" si="1"/>
        <v>50826.839567460913</v>
      </c>
      <c r="E15" s="114">
        <f>amount_due*interest/12</f>
        <v>211.77849819775383</v>
      </c>
      <c r="F15" s="114">
        <f>IF(monthly_interest+amount_due&gt;regular_payment,regular_payment,monthly_interest+amount_due)</f>
        <v>3290.3542300551335</v>
      </c>
      <c r="G15" s="114">
        <v>0</v>
      </c>
      <c r="H15" s="114">
        <f>additional_payment+scheduled</f>
        <v>3290.3542300551335</v>
      </c>
      <c r="I15" s="114">
        <f>amount_due+monthly_interest-total_payment</f>
        <v>47748.263835603531</v>
      </c>
      <c r="K15" s="118">
        <f>IPMT(interest/12,payment_number,duration*12,original_loan,residual_value)</f>
        <v>-211.77849819775386</v>
      </c>
      <c r="N15" s="118"/>
      <c r="O15" s="118"/>
      <c r="P15" s="120"/>
    </row>
    <row r="16" spans="1:16" x14ac:dyDescent="0.2">
      <c r="A16">
        <v>10</v>
      </c>
      <c r="B16" s="116">
        <v>41943</v>
      </c>
      <c r="D16" s="114">
        <f t="shared" si="1"/>
        <v>47748.263835603531</v>
      </c>
      <c r="E16" s="114">
        <f>amount_due*interest/12</f>
        <v>198.95109931501472</v>
      </c>
      <c r="F16" s="114">
        <f>IF(monthly_interest+amount_due&gt;regular_payment,regular_payment,monthly_interest+amount_due)</f>
        <v>3290.3542300551335</v>
      </c>
      <c r="G16" s="114">
        <v>0</v>
      </c>
      <c r="H16" s="114">
        <f>additional_payment+scheduled</f>
        <v>3290.3542300551335</v>
      </c>
      <c r="I16" s="114">
        <f>amount_due+monthly_interest-total_payment</f>
        <v>44656.860704863415</v>
      </c>
      <c r="K16" s="118">
        <f>IPMT(interest/12,payment_number,duration*12,original_loan,residual_value)</f>
        <v>-198.95109931501477</v>
      </c>
      <c r="N16" s="118"/>
      <c r="O16" s="118"/>
      <c r="P16" s="120"/>
    </row>
    <row r="17" spans="1:16" x14ac:dyDescent="0.2">
      <c r="A17">
        <v>11</v>
      </c>
      <c r="B17" s="116">
        <v>41973</v>
      </c>
      <c r="D17" s="114">
        <f t="shared" si="1"/>
        <v>44656.860704863415</v>
      </c>
      <c r="E17" s="114">
        <f>amount_due*interest/12</f>
        <v>186.07025293693093</v>
      </c>
      <c r="F17" s="114">
        <f>IF(monthly_interest+amount_due&gt;regular_payment,regular_payment,monthly_interest+amount_due)</f>
        <v>3290.3542300551335</v>
      </c>
      <c r="G17" s="114">
        <v>0</v>
      </c>
      <c r="H17" s="114">
        <f>additional_payment+scheduled</f>
        <v>3290.3542300551335</v>
      </c>
      <c r="I17" s="114">
        <f>amount_due+monthly_interest-total_payment</f>
        <v>41552.576727745211</v>
      </c>
      <c r="K17" s="118">
        <f>IPMT(interest/12,payment_number,duration*12,original_loan,residual_value)</f>
        <v>-186.07025293693096</v>
      </c>
      <c r="N17" s="118"/>
      <c r="O17" s="118"/>
      <c r="P17" s="120"/>
    </row>
    <row r="18" spans="1:16" x14ac:dyDescent="0.2">
      <c r="A18">
        <v>12</v>
      </c>
      <c r="B18" s="116">
        <v>42004</v>
      </c>
      <c r="D18" s="114">
        <f t="shared" si="1"/>
        <v>41552.576727745211</v>
      </c>
      <c r="E18" s="114">
        <f>amount_due*interest/12</f>
        <v>173.13573636560503</v>
      </c>
      <c r="F18" s="114">
        <f>IF(monthly_interest+amount_due&gt;regular_payment,regular_payment,monthly_interest+amount_due)</f>
        <v>3290.3542300551335</v>
      </c>
      <c r="G18" s="114">
        <v>0</v>
      </c>
      <c r="H18" s="114">
        <f>additional_payment+scheduled</f>
        <v>3290.3542300551335</v>
      </c>
      <c r="I18" s="114">
        <f>amount_due+monthly_interest-total_payment</f>
        <v>38435.358234055682</v>
      </c>
      <c r="K18" s="118">
        <f>IPMT(interest/12,payment_number,duration*12,original_loan,residual_value)</f>
        <v>-173.13573636560511</v>
      </c>
      <c r="N18" s="118"/>
      <c r="O18" s="118"/>
      <c r="P18" s="120"/>
    </row>
    <row r="19" spans="1:16" x14ac:dyDescent="0.2">
      <c r="A19">
        <v>13</v>
      </c>
      <c r="B19" s="116">
        <v>42035</v>
      </c>
      <c r="D19" s="114">
        <f t="shared" si="1"/>
        <v>38435.358234055682</v>
      </c>
      <c r="E19" s="114">
        <f>amount_due*interest/12</f>
        <v>160.14732597523201</v>
      </c>
      <c r="F19" s="114">
        <f>IF(monthly_interest+amount_due&gt;regular_payment,regular_payment,monthly_interest+amount_due)</f>
        <v>3290.3542300551335</v>
      </c>
      <c r="G19" s="114">
        <v>0</v>
      </c>
      <c r="H19" s="114">
        <f>additional_payment+scheduled</f>
        <v>3290.3542300551335</v>
      </c>
      <c r="I19" s="114">
        <f>amount_due+monthly_interest-total_payment</f>
        <v>35305.151329975779</v>
      </c>
      <c r="K19" s="118">
        <f>IPMT(interest/12,payment_number,duration*12,original_loan,residual_value)</f>
        <v>-160.14732597523206</v>
      </c>
      <c r="N19" s="118"/>
      <c r="O19" s="118"/>
      <c r="P19" s="120"/>
    </row>
    <row r="20" spans="1:16" x14ac:dyDescent="0.2">
      <c r="A20">
        <v>14</v>
      </c>
      <c r="B20" s="116">
        <v>42063</v>
      </c>
      <c r="D20" s="114">
        <f t="shared" si="1"/>
        <v>35305.151329975779</v>
      </c>
      <c r="E20" s="114">
        <f>amount_due*interest/12</f>
        <v>147.10479720823241</v>
      </c>
      <c r="F20" s="114">
        <f>IF(monthly_interest+amount_due&gt;regular_payment,regular_payment,monthly_interest+amount_due)</f>
        <v>3290.3542300551335</v>
      </c>
      <c r="G20" s="114">
        <v>0</v>
      </c>
      <c r="H20" s="114">
        <f>additional_payment+scheduled</f>
        <v>3290.3542300551335</v>
      </c>
      <c r="I20" s="114">
        <f>amount_due+monthly_interest-total_payment</f>
        <v>32161.901897128875</v>
      </c>
      <c r="K20" s="118">
        <f>IPMT(interest/12,payment_number,duration*12,original_loan,residual_value)</f>
        <v>-147.1047972082325</v>
      </c>
      <c r="N20" s="118"/>
      <c r="O20" s="118"/>
      <c r="P20" s="120"/>
    </row>
    <row r="21" spans="1:16" x14ac:dyDescent="0.2">
      <c r="A21">
        <v>15</v>
      </c>
      <c r="B21" s="116">
        <v>42094</v>
      </c>
      <c r="D21" s="114">
        <f t="shared" si="1"/>
        <v>32161.901897128875</v>
      </c>
      <c r="E21" s="114">
        <f>amount_due*interest/12</f>
        <v>134.00792457137032</v>
      </c>
      <c r="F21" s="114">
        <f>IF(monthly_interest+amount_due&gt;regular_payment,regular_payment,monthly_interest+amount_due)</f>
        <v>3290.3542300551335</v>
      </c>
      <c r="G21" s="114">
        <v>0</v>
      </c>
      <c r="H21" s="114">
        <f>additional_payment+scheduled</f>
        <v>3290.3542300551335</v>
      </c>
      <c r="I21" s="114">
        <f>amount_due+monthly_interest-total_payment</f>
        <v>29005.555591645112</v>
      </c>
      <c r="K21" s="118">
        <f>IPMT(interest/12,payment_number,duration*12,original_loan,residual_value)</f>
        <v>-134.00792457137038</v>
      </c>
      <c r="N21" s="118"/>
      <c r="O21" s="118"/>
      <c r="P21" s="120"/>
    </row>
    <row r="22" spans="1:16" x14ac:dyDescent="0.2">
      <c r="A22">
        <v>16</v>
      </c>
      <c r="B22" s="116">
        <v>42124</v>
      </c>
      <c r="D22" s="114">
        <f t="shared" si="1"/>
        <v>29005.555591645112</v>
      </c>
      <c r="E22" s="114">
        <f>amount_due*interest/12</f>
        <v>120.85648163185465</v>
      </c>
      <c r="F22" s="114">
        <f>IF(monthly_interest+amount_due&gt;regular_payment,regular_payment,monthly_interest+amount_due)</f>
        <v>3290.3542300551335</v>
      </c>
      <c r="G22" s="114">
        <v>0</v>
      </c>
      <c r="H22" s="114">
        <f>additional_payment+scheduled</f>
        <v>3290.3542300551335</v>
      </c>
      <c r="I22" s="114">
        <f>amount_due+monthly_interest-total_payment</f>
        <v>25836.057843221832</v>
      </c>
      <c r="K22" s="118">
        <f>IPMT(interest/12,payment_number,duration*12,original_loan,residual_value)</f>
        <v>-120.85648163185472</v>
      </c>
      <c r="N22" s="118"/>
      <c r="O22" s="118"/>
      <c r="P22" s="120"/>
    </row>
    <row r="23" spans="1:16" x14ac:dyDescent="0.2">
      <c r="A23">
        <v>17</v>
      </c>
      <c r="B23" s="116">
        <v>42155</v>
      </c>
      <c r="D23" s="114">
        <f t="shared" si="1"/>
        <v>25836.057843221832</v>
      </c>
      <c r="E23" s="114">
        <f>amount_due*interest/12</f>
        <v>107.65024101342431</v>
      </c>
      <c r="F23" s="114">
        <f>IF(monthly_interest+amount_due&gt;regular_payment,regular_payment,monthly_interest+amount_due)</f>
        <v>3290.3542300551335</v>
      </c>
      <c r="G23" s="114">
        <v>0</v>
      </c>
      <c r="H23" s="114">
        <f>additional_payment+scheduled</f>
        <v>3290.3542300551335</v>
      </c>
      <c r="I23" s="114">
        <f>amount_due+monthly_interest-total_payment</f>
        <v>22653.353854180121</v>
      </c>
      <c r="K23" s="118">
        <f>IPMT(interest/12,payment_number,duration*12,original_loan,residual_value)</f>
        <v>-107.65024101342441</v>
      </c>
      <c r="N23" s="118"/>
      <c r="O23" s="118"/>
      <c r="P23" s="120"/>
    </row>
    <row r="24" spans="1:16" x14ac:dyDescent="0.2">
      <c r="A24">
        <v>18</v>
      </c>
      <c r="B24" s="116">
        <v>42185</v>
      </c>
      <c r="D24" s="114">
        <f t="shared" si="1"/>
        <v>22653.353854180121</v>
      </c>
      <c r="E24" s="114">
        <f>amount_due*interest/12</f>
        <v>94.388974392417182</v>
      </c>
      <c r="F24" s="114">
        <f>IF(monthly_interest+amount_due&gt;regular_payment,regular_payment,monthly_interest+amount_due)</f>
        <v>3290.3542300551335</v>
      </c>
      <c r="G24" s="114">
        <v>0</v>
      </c>
      <c r="H24" s="114">
        <f>additional_payment+scheduled</f>
        <v>3290.3542300551335</v>
      </c>
      <c r="I24" s="114">
        <f>amount_due+monthly_interest-total_payment</f>
        <v>19457.388598517402</v>
      </c>
      <c r="K24" s="118">
        <f>IPMT(interest/12,payment_number,duration*12,original_loan,residual_value)</f>
        <v>-94.388974392417296</v>
      </c>
      <c r="N24" s="118"/>
      <c r="O24" s="118"/>
      <c r="P24" s="120"/>
    </row>
    <row r="25" spans="1:16" x14ac:dyDescent="0.2">
      <c r="A25">
        <v>19</v>
      </c>
      <c r="B25" s="116">
        <v>42216</v>
      </c>
      <c r="D25" s="114">
        <f t="shared" si="1"/>
        <v>19457.388598517402</v>
      </c>
      <c r="E25" s="114">
        <f>amount_due*interest/12</f>
        <v>81.07245249382251</v>
      </c>
      <c r="F25" s="114">
        <f>IF(monthly_interest+amount_due&gt;regular_payment,regular_payment,monthly_interest+amount_due)</f>
        <v>3290.3542300551335</v>
      </c>
      <c r="G25" s="114">
        <v>0</v>
      </c>
      <c r="H25" s="114">
        <f>additional_payment+scheduled</f>
        <v>3290.3542300551335</v>
      </c>
      <c r="I25" s="114">
        <f>amount_due+monthly_interest-total_payment</f>
        <v>16248.106820956091</v>
      </c>
      <c r="K25" s="118">
        <f>IPMT(interest/12,payment_number,duration*12,original_loan,residual_value)</f>
        <v>-81.072452493822638</v>
      </c>
      <c r="N25" s="118"/>
      <c r="O25" s="118"/>
      <c r="P25" s="120"/>
    </row>
    <row r="26" spans="1:16" x14ac:dyDescent="0.2">
      <c r="A26">
        <v>20</v>
      </c>
      <c r="B26" s="116">
        <v>42247</v>
      </c>
      <c r="D26" s="114">
        <f t="shared" si="1"/>
        <v>16248.106820956091</v>
      </c>
      <c r="E26" s="114">
        <f>amount_due*interest/12</f>
        <v>67.70044508731705</v>
      </c>
      <c r="F26" s="114">
        <f>IF(monthly_interest+amount_due&gt;regular_payment,regular_payment,monthly_interest+amount_due)</f>
        <v>3290.3542300551335</v>
      </c>
      <c r="G26" s="114">
        <v>0</v>
      </c>
      <c r="H26" s="114">
        <f>additional_payment+scheduled</f>
        <v>3290.3542300551335</v>
      </c>
      <c r="I26" s="114">
        <f>amount_due+monthly_interest-total_payment</f>
        <v>13025.453035988274</v>
      </c>
      <c r="K26" s="118">
        <f>IPMT(interest/12,payment_number,duration*12,original_loan,residual_value)</f>
        <v>-67.700445087317178</v>
      </c>
      <c r="N26" s="118"/>
      <c r="O26" s="118"/>
      <c r="P26" s="120"/>
    </row>
    <row r="27" spans="1:16" x14ac:dyDescent="0.2">
      <c r="A27">
        <v>21</v>
      </c>
      <c r="B27" s="116">
        <v>42277</v>
      </c>
      <c r="D27" s="114">
        <f t="shared" si="1"/>
        <v>13025.453035988274</v>
      </c>
      <c r="E27" s="114">
        <f>amount_due*interest/12</f>
        <v>54.272720983284479</v>
      </c>
      <c r="F27" s="114">
        <f>IF(monthly_interest+amount_due&gt;regular_payment,regular_payment,monthly_interest+amount_due)</f>
        <v>3290.3542300551335</v>
      </c>
      <c r="G27" s="114">
        <v>0</v>
      </c>
      <c r="H27" s="114">
        <f>additional_payment+scheduled</f>
        <v>3290.3542300551335</v>
      </c>
      <c r="I27" s="114">
        <f>amount_due+monthly_interest-total_payment</f>
        <v>9789.371526916424</v>
      </c>
      <c r="K27" s="118">
        <f>IPMT(interest/12,payment_number,duration*12,original_loan,residual_value)</f>
        <v>-54.272720983284607</v>
      </c>
      <c r="N27" s="118"/>
      <c r="O27" s="118"/>
      <c r="P27" s="120"/>
    </row>
    <row r="28" spans="1:16" x14ac:dyDescent="0.2">
      <c r="A28">
        <v>22</v>
      </c>
      <c r="B28" s="116">
        <v>42308</v>
      </c>
      <c r="D28" s="114">
        <f t="shared" si="1"/>
        <v>9789.371526916424</v>
      </c>
      <c r="E28" s="114">
        <f>amount_due*interest/12</f>
        <v>40.789048028818435</v>
      </c>
      <c r="F28" s="114">
        <f>IF(monthly_interest+amount_due&gt;regular_payment,regular_payment,monthly_interest+amount_due)</f>
        <v>3290.3542300551335</v>
      </c>
      <c r="G28" s="114">
        <v>0</v>
      </c>
      <c r="H28" s="114">
        <f>additional_payment+scheduled</f>
        <v>3290.3542300551335</v>
      </c>
      <c r="I28" s="114">
        <f>amount_due+monthly_interest-total_payment</f>
        <v>6539.8063448901094</v>
      </c>
      <c r="K28" s="118">
        <f>IPMT(interest/12,payment_number,duration*12,original_loan,residual_value)</f>
        <v>-40.789048028818577</v>
      </c>
      <c r="N28" s="118"/>
      <c r="O28" s="118"/>
      <c r="P28" s="120"/>
    </row>
    <row r="29" spans="1:16" x14ac:dyDescent="0.2">
      <c r="A29">
        <v>23</v>
      </c>
      <c r="B29" s="116">
        <v>42338</v>
      </c>
      <c r="D29" s="114">
        <f t="shared" si="1"/>
        <v>6539.8063448901094</v>
      </c>
      <c r="E29" s="114">
        <f>amount_due*interest/12</f>
        <v>27.249193103708791</v>
      </c>
      <c r="F29" s="114">
        <f>IF(monthly_interest+amount_due&gt;regular_payment,regular_payment,monthly_interest+amount_due)</f>
        <v>3290.3542300551335</v>
      </c>
      <c r="G29" s="114">
        <v>0</v>
      </c>
      <c r="H29" s="114">
        <f>additional_payment+scheduled</f>
        <v>3290.3542300551335</v>
      </c>
      <c r="I29" s="114">
        <f>amount_due+monthly_interest-total_payment</f>
        <v>3276.7013079386843</v>
      </c>
      <c r="K29" s="118">
        <f>IPMT(interest/12,payment_number,duration*12,original_loan,residual_value)</f>
        <v>-27.24919310370894</v>
      </c>
      <c r="N29" s="118"/>
      <c r="O29" s="118"/>
      <c r="P29" s="120"/>
    </row>
    <row r="30" spans="1:16" x14ac:dyDescent="0.2">
      <c r="A30">
        <v>24</v>
      </c>
      <c r="B30" s="116">
        <v>42369</v>
      </c>
      <c r="D30" s="114">
        <f t="shared" si="1"/>
        <v>3276.7013079386843</v>
      </c>
      <c r="E30" s="114">
        <f>amount_due*interest/12</f>
        <v>13.652922116411185</v>
      </c>
      <c r="F30" s="114">
        <f>IF(monthly_interest+amount_due&gt;regular_payment,regular_payment,monthly_interest+amount_due)</f>
        <v>3290.3542300550953</v>
      </c>
      <c r="G30" s="114">
        <v>0</v>
      </c>
      <c r="H30" s="114">
        <f>additional_payment+scheduled</f>
        <v>3290.3542300550953</v>
      </c>
      <c r="I30" s="114">
        <f>amount_due+monthly_interest-total_payment</f>
        <v>0</v>
      </c>
      <c r="K30" s="118">
        <f>IPMT(interest/12,payment_number,duration*12,original_loan,residual_value)</f>
        <v>-13.652922116411339</v>
      </c>
      <c r="N30" s="118"/>
      <c r="O30" s="118"/>
      <c r="P30" s="120"/>
    </row>
    <row r="31" spans="1:16" x14ac:dyDescent="0.2">
      <c r="A31">
        <v>25</v>
      </c>
      <c r="B31" s="116">
        <v>42400</v>
      </c>
      <c r="D31" s="114">
        <f t="shared" si="1"/>
        <v>0</v>
      </c>
      <c r="E31" s="114">
        <f>amount_due*interest/12</f>
        <v>0</v>
      </c>
      <c r="F31" s="114">
        <f>IF(monthly_interest+amount_due&gt;regular_payment,regular_payment,monthly_interest+amount_due)</f>
        <v>0</v>
      </c>
      <c r="G31" s="114">
        <v>0</v>
      </c>
      <c r="H31" s="114">
        <f>additional_payment+scheduled</f>
        <v>0</v>
      </c>
      <c r="I31" s="114">
        <f>amount_due+monthly_interest-total_payment</f>
        <v>0</v>
      </c>
      <c r="L31" s="118"/>
      <c r="N31" s="118"/>
      <c r="O31" s="118"/>
    </row>
    <row r="32" spans="1:16" x14ac:dyDescent="0.2">
      <c r="A32">
        <v>26</v>
      </c>
      <c r="B32" s="116">
        <v>42429</v>
      </c>
      <c r="D32" s="114">
        <f t="shared" si="1"/>
        <v>0</v>
      </c>
      <c r="E32" s="114">
        <f>amount_due*interest/12</f>
        <v>0</v>
      </c>
      <c r="F32" s="114">
        <f>IF(monthly_interest+amount_due&gt;regular_payment,regular_payment,monthly_interest+amount_due)</f>
        <v>0</v>
      </c>
      <c r="G32" s="114">
        <v>0</v>
      </c>
      <c r="H32" s="114">
        <f>additional_payment+scheduled</f>
        <v>0</v>
      </c>
      <c r="I32" s="114">
        <f>amount_due+monthly_interest-total_payment</f>
        <v>0</v>
      </c>
      <c r="L32" s="118"/>
    </row>
    <row r="33" spans="1:12" x14ac:dyDescent="0.2">
      <c r="A33">
        <v>27</v>
      </c>
      <c r="B33" s="116">
        <v>42460</v>
      </c>
      <c r="D33" s="114">
        <f t="shared" si="1"/>
        <v>0</v>
      </c>
      <c r="E33" s="114">
        <f>amount_due*interest/12</f>
        <v>0</v>
      </c>
      <c r="F33" s="114">
        <f>IF(monthly_interest+amount_due&gt;regular_payment,regular_payment,monthly_interest+amount_due)</f>
        <v>0</v>
      </c>
      <c r="G33" s="114">
        <v>0</v>
      </c>
      <c r="H33" s="114">
        <f>additional_payment+scheduled</f>
        <v>0</v>
      </c>
      <c r="I33" s="114">
        <f>amount_due+monthly_interest-total_payment</f>
        <v>0</v>
      </c>
      <c r="L33" s="118"/>
    </row>
    <row r="34" spans="1:12" x14ac:dyDescent="0.2">
      <c r="A34">
        <v>28</v>
      </c>
      <c r="B34" s="116">
        <v>42490</v>
      </c>
      <c r="D34" s="114">
        <f t="shared" si="1"/>
        <v>0</v>
      </c>
      <c r="E34" s="114">
        <f>amount_due*interest/12</f>
        <v>0</v>
      </c>
      <c r="F34" s="114">
        <f>IF(monthly_interest+amount_due&gt;regular_payment,regular_payment,monthly_interest+amount_due)</f>
        <v>0</v>
      </c>
      <c r="G34" s="114">
        <v>0</v>
      </c>
      <c r="H34" s="114">
        <f>additional_payment+scheduled</f>
        <v>0</v>
      </c>
      <c r="I34" s="114">
        <f>amount_due+monthly_interest-total_payment</f>
        <v>0</v>
      </c>
      <c r="L34" s="118"/>
    </row>
    <row r="35" spans="1:12" x14ac:dyDescent="0.2">
      <c r="A35">
        <v>29</v>
      </c>
      <c r="B35" s="116">
        <v>42521</v>
      </c>
      <c r="D35" s="114">
        <f t="shared" si="1"/>
        <v>0</v>
      </c>
      <c r="E35" s="114">
        <f>amount_due*interest/12</f>
        <v>0</v>
      </c>
      <c r="F35" s="114">
        <f>IF(monthly_interest+amount_due&gt;regular_payment,regular_payment,monthly_interest+amount_due)</f>
        <v>0</v>
      </c>
      <c r="G35" s="114">
        <v>0</v>
      </c>
      <c r="H35" s="114">
        <f>additional_payment+scheduled</f>
        <v>0</v>
      </c>
      <c r="I35" s="114">
        <f>amount_due+monthly_interest-total_payment</f>
        <v>0</v>
      </c>
      <c r="L35" s="118"/>
    </row>
    <row r="36" spans="1:12" x14ac:dyDescent="0.2">
      <c r="A36">
        <v>30</v>
      </c>
      <c r="B36" s="116">
        <v>42551</v>
      </c>
      <c r="D36" s="114">
        <f t="shared" si="1"/>
        <v>0</v>
      </c>
      <c r="E36" s="114">
        <f>amount_due*interest/12</f>
        <v>0</v>
      </c>
      <c r="F36" s="114">
        <f>IF(monthly_interest+amount_due&gt;regular_payment,regular_payment,monthly_interest+amount_due)</f>
        <v>0</v>
      </c>
      <c r="G36" s="114">
        <v>0</v>
      </c>
      <c r="H36" s="114">
        <f>additional_payment+scheduled</f>
        <v>0</v>
      </c>
      <c r="I36" s="114">
        <f>amount_due+monthly_interest-total_payment</f>
        <v>0</v>
      </c>
      <c r="L36" s="118"/>
    </row>
    <row r="37" spans="1:12" x14ac:dyDescent="0.2">
      <c r="A37">
        <v>31</v>
      </c>
      <c r="B37" s="116">
        <v>42582</v>
      </c>
      <c r="D37" s="114">
        <f t="shared" si="1"/>
        <v>0</v>
      </c>
      <c r="E37" s="114">
        <f>amount_due*interest/12</f>
        <v>0</v>
      </c>
      <c r="F37" s="114">
        <f>IF(monthly_interest+amount_due&gt;regular_payment,regular_payment,monthly_interest+amount_due)</f>
        <v>0</v>
      </c>
      <c r="G37" s="114">
        <v>0</v>
      </c>
      <c r="H37" s="114">
        <f>additional_payment+scheduled</f>
        <v>0</v>
      </c>
      <c r="I37" s="114">
        <f>amount_due+monthly_interest-total_payment</f>
        <v>0</v>
      </c>
      <c r="L37" s="118"/>
    </row>
    <row r="38" spans="1:12" x14ac:dyDescent="0.2">
      <c r="A38">
        <v>32</v>
      </c>
      <c r="B38" s="116">
        <v>42613</v>
      </c>
      <c r="D38" s="114">
        <f t="shared" si="1"/>
        <v>0</v>
      </c>
      <c r="E38" s="114">
        <f>amount_due*interest/12</f>
        <v>0</v>
      </c>
      <c r="F38" s="114">
        <f>IF(monthly_interest+amount_due&gt;regular_payment,regular_payment,monthly_interest+amount_due)</f>
        <v>0</v>
      </c>
      <c r="G38" s="114">
        <v>0</v>
      </c>
      <c r="H38" s="114">
        <f>additional_payment+scheduled</f>
        <v>0</v>
      </c>
      <c r="I38" s="114">
        <f>amount_due+monthly_interest-total_payment</f>
        <v>0</v>
      </c>
    </row>
    <row r="39" spans="1:12" x14ac:dyDescent="0.2">
      <c r="A39">
        <v>33</v>
      </c>
      <c r="B39" s="116">
        <v>42643</v>
      </c>
      <c r="D39" s="114">
        <f t="shared" si="1"/>
        <v>0</v>
      </c>
      <c r="E39" s="114">
        <f>amount_due*interest/12</f>
        <v>0</v>
      </c>
      <c r="F39" s="114">
        <f>IF(monthly_interest+amount_due&gt;regular_payment,regular_payment,monthly_interest+amount_due)</f>
        <v>0</v>
      </c>
      <c r="G39" s="114">
        <v>0</v>
      </c>
      <c r="H39" s="114">
        <f>additional_payment+scheduled</f>
        <v>0</v>
      </c>
      <c r="I39" s="114">
        <f>amount_due+monthly_interest-total_payment</f>
        <v>0</v>
      </c>
    </row>
    <row r="40" spans="1:12" x14ac:dyDescent="0.2">
      <c r="A40">
        <v>34</v>
      </c>
      <c r="B40" s="116">
        <v>42674</v>
      </c>
      <c r="D40" s="114">
        <f t="shared" si="1"/>
        <v>0</v>
      </c>
      <c r="E40" s="114">
        <f>amount_due*interest/12</f>
        <v>0</v>
      </c>
      <c r="F40" s="114">
        <f>IF(monthly_interest+amount_due&gt;regular_payment,regular_payment,monthly_interest+amount_due)</f>
        <v>0</v>
      </c>
      <c r="G40" s="114">
        <v>0</v>
      </c>
      <c r="H40" s="114">
        <f>additional_payment+scheduled</f>
        <v>0</v>
      </c>
      <c r="I40" s="114">
        <f>amount_due+monthly_interest-total_payment</f>
        <v>0</v>
      </c>
    </row>
    <row r="41" spans="1:12" x14ac:dyDescent="0.2">
      <c r="A41">
        <v>35</v>
      </c>
      <c r="B41" s="116">
        <v>42704</v>
      </c>
      <c r="D41" s="114">
        <f t="shared" si="1"/>
        <v>0</v>
      </c>
      <c r="E41" s="114">
        <f>amount_due*interest/12</f>
        <v>0</v>
      </c>
      <c r="F41" s="114">
        <f>IF(monthly_interest+amount_due&gt;regular_payment,regular_payment,monthly_interest+amount_due)</f>
        <v>0</v>
      </c>
      <c r="G41" s="114">
        <v>0</v>
      </c>
      <c r="H41" s="114">
        <f>additional_payment+scheduled</f>
        <v>0</v>
      </c>
      <c r="I41" s="114">
        <f>amount_due+monthly_interest-total_payment</f>
        <v>0</v>
      </c>
    </row>
    <row r="42" spans="1:12" x14ac:dyDescent="0.2">
      <c r="A42">
        <v>36</v>
      </c>
      <c r="B42" s="116">
        <v>42735</v>
      </c>
      <c r="D42" s="114">
        <f t="shared" si="1"/>
        <v>0</v>
      </c>
      <c r="E42" s="114">
        <f>amount_due*interest/12</f>
        <v>0</v>
      </c>
      <c r="F42" s="114">
        <f>IF(monthly_interest+amount_due&gt;regular_payment,regular_payment,monthly_interest+amount_due)</f>
        <v>0</v>
      </c>
      <c r="G42" s="114">
        <v>0</v>
      </c>
      <c r="H42" s="114">
        <f>additional_payment+scheduled</f>
        <v>0</v>
      </c>
      <c r="I42" s="114">
        <f>amount_due+monthly_interest-total_payment</f>
        <v>0</v>
      </c>
    </row>
    <row r="43" spans="1:12" x14ac:dyDescent="0.2">
      <c r="A43">
        <v>37</v>
      </c>
      <c r="B43" s="116">
        <v>42766</v>
      </c>
      <c r="D43" s="114">
        <f t="shared" si="1"/>
        <v>0</v>
      </c>
      <c r="E43" s="114">
        <f>amount_due*interest/12</f>
        <v>0</v>
      </c>
      <c r="F43" s="114">
        <f>IF(monthly_interest+amount_due&gt;regular_payment,regular_payment,monthly_interest+amount_due)</f>
        <v>0</v>
      </c>
      <c r="G43" s="114">
        <v>0</v>
      </c>
      <c r="H43" s="114">
        <f>additional_payment+scheduled</f>
        <v>0</v>
      </c>
      <c r="I43" s="114">
        <f>amount_due+monthly_interest-total_payment</f>
        <v>0</v>
      </c>
    </row>
    <row r="44" spans="1:12" x14ac:dyDescent="0.2">
      <c r="A44">
        <v>38</v>
      </c>
      <c r="B44" s="116">
        <v>42794</v>
      </c>
      <c r="D44" s="114">
        <f t="shared" si="1"/>
        <v>0</v>
      </c>
      <c r="E44" s="114">
        <f>amount_due*interest/12</f>
        <v>0</v>
      </c>
      <c r="F44" s="114">
        <f>IF(monthly_interest+amount_due&gt;regular_payment,regular_payment,monthly_interest+amount_due)</f>
        <v>0</v>
      </c>
      <c r="G44" s="114">
        <v>0</v>
      </c>
      <c r="H44" s="114">
        <f>additional_payment+scheduled</f>
        <v>0</v>
      </c>
      <c r="I44" s="114">
        <f>amount_due+monthly_interest-total_payment</f>
        <v>0</v>
      </c>
    </row>
    <row r="45" spans="1:12" x14ac:dyDescent="0.2">
      <c r="A45">
        <v>39</v>
      </c>
      <c r="B45" s="116">
        <v>42825</v>
      </c>
      <c r="D45" s="114">
        <f t="shared" si="1"/>
        <v>0</v>
      </c>
      <c r="E45" s="114">
        <f>amount_due*interest/12</f>
        <v>0</v>
      </c>
      <c r="F45" s="114">
        <f>IF(monthly_interest+amount_due&gt;regular_payment,regular_payment,monthly_interest+amount_due)</f>
        <v>0</v>
      </c>
      <c r="G45" s="114">
        <v>0</v>
      </c>
      <c r="H45" s="114">
        <f>additional_payment+scheduled</f>
        <v>0</v>
      </c>
      <c r="I45" s="114">
        <f>amount_due+monthly_interest-total_payment</f>
        <v>0</v>
      </c>
    </row>
    <row r="46" spans="1:12" x14ac:dyDescent="0.2">
      <c r="A46">
        <v>40</v>
      </c>
      <c r="B46" s="116">
        <v>42855</v>
      </c>
      <c r="D46" s="114">
        <f t="shared" si="1"/>
        <v>0</v>
      </c>
      <c r="E46" s="114">
        <f>amount_due*interest/12</f>
        <v>0</v>
      </c>
      <c r="F46" s="114">
        <f>IF(monthly_interest+amount_due&gt;regular_payment,regular_payment,monthly_interest+amount_due)</f>
        <v>0</v>
      </c>
      <c r="G46" s="114">
        <v>0</v>
      </c>
      <c r="H46" s="114">
        <f>additional_payment+scheduled</f>
        <v>0</v>
      </c>
      <c r="I46" s="114">
        <f>amount_due+monthly_interest-total_payment</f>
        <v>0</v>
      </c>
    </row>
    <row r="47" spans="1:12" x14ac:dyDescent="0.2">
      <c r="A47">
        <v>41</v>
      </c>
      <c r="B47" s="116">
        <v>42886</v>
      </c>
      <c r="D47" s="114">
        <f t="shared" si="1"/>
        <v>0</v>
      </c>
      <c r="E47" s="114">
        <f>amount_due*interest/12</f>
        <v>0</v>
      </c>
      <c r="F47" s="114">
        <f>IF(monthly_interest+amount_due&gt;regular_payment,regular_payment,monthly_interest+amount_due)</f>
        <v>0</v>
      </c>
      <c r="G47" s="114">
        <v>0</v>
      </c>
      <c r="H47" s="114">
        <f>additional_payment+scheduled</f>
        <v>0</v>
      </c>
      <c r="I47" s="114">
        <f>amount_due+monthly_interest-total_payment</f>
        <v>0</v>
      </c>
    </row>
    <row r="48" spans="1:12" x14ac:dyDescent="0.2">
      <c r="A48">
        <v>42</v>
      </c>
      <c r="B48" s="116">
        <v>42916</v>
      </c>
      <c r="D48" s="114">
        <f t="shared" si="1"/>
        <v>0</v>
      </c>
      <c r="E48" s="114">
        <f>amount_due*interest/12</f>
        <v>0</v>
      </c>
      <c r="F48" s="114">
        <f>IF(monthly_interest+amount_due&gt;regular_payment,regular_payment,monthly_interest+amount_due)</f>
        <v>0</v>
      </c>
      <c r="G48" s="114">
        <v>0</v>
      </c>
      <c r="H48" s="114">
        <f>additional_payment+scheduled</f>
        <v>0</v>
      </c>
      <c r="I48" s="114">
        <f>amount_due+monthly_interest-total_payment</f>
        <v>0</v>
      </c>
    </row>
    <row r="49" spans="1:9" x14ac:dyDescent="0.2">
      <c r="A49">
        <v>43</v>
      </c>
      <c r="B49" s="116">
        <v>42947</v>
      </c>
      <c r="D49" s="114">
        <f t="shared" si="1"/>
        <v>0</v>
      </c>
      <c r="E49" s="114">
        <f>amount_due*interest/12</f>
        <v>0</v>
      </c>
      <c r="F49" s="114">
        <f>IF(monthly_interest+amount_due&gt;regular_payment,regular_payment,monthly_interest+amount_due)</f>
        <v>0</v>
      </c>
      <c r="G49" s="114">
        <v>0</v>
      </c>
      <c r="H49" s="114">
        <f>additional_payment+scheduled</f>
        <v>0</v>
      </c>
      <c r="I49" s="114">
        <f>amount_due+monthly_interest-total_payment</f>
        <v>0</v>
      </c>
    </row>
    <row r="50" spans="1:9" x14ac:dyDescent="0.2">
      <c r="A50">
        <v>44</v>
      </c>
      <c r="B50" s="116">
        <v>42978</v>
      </c>
      <c r="D50" s="114">
        <f t="shared" si="1"/>
        <v>0</v>
      </c>
      <c r="E50" s="114">
        <f>amount_due*interest/12</f>
        <v>0</v>
      </c>
      <c r="F50" s="114">
        <f>IF(monthly_interest+amount_due&gt;regular_payment,regular_payment,monthly_interest+amount_due)</f>
        <v>0</v>
      </c>
      <c r="G50" s="114">
        <v>0</v>
      </c>
      <c r="H50" s="114">
        <f>additional_payment+scheduled</f>
        <v>0</v>
      </c>
      <c r="I50" s="114">
        <f>amount_due+monthly_interest-total_payment</f>
        <v>0</v>
      </c>
    </row>
    <row r="51" spans="1:9" x14ac:dyDescent="0.2">
      <c r="A51">
        <v>45</v>
      </c>
      <c r="B51" s="116">
        <v>43008</v>
      </c>
      <c r="D51" s="114">
        <f t="shared" si="1"/>
        <v>0</v>
      </c>
      <c r="E51" s="114">
        <f>amount_due*interest/12</f>
        <v>0</v>
      </c>
      <c r="F51" s="114">
        <f>IF(monthly_interest+amount_due&gt;regular_payment,regular_payment,monthly_interest+amount_due)</f>
        <v>0</v>
      </c>
      <c r="G51" s="114">
        <v>0</v>
      </c>
      <c r="H51" s="114">
        <f>additional_payment+scheduled</f>
        <v>0</v>
      </c>
      <c r="I51" s="114">
        <f>amount_due+monthly_interest-total_payment</f>
        <v>0</v>
      </c>
    </row>
    <row r="52" spans="1:9" x14ac:dyDescent="0.2">
      <c r="A52">
        <v>46</v>
      </c>
      <c r="B52" s="116">
        <v>43039</v>
      </c>
      <c r="D52" s="114">
        <f t="shared" si="1"/>
        <v>0</v>
      </c>
      <c r="E52" s="114">
        <f>amount_due*interest/12</f>
        <v>0</v>
      </c>
      <c r="F52" s="114">
        <f>IF(monthly_interest+amount_due&gt;regular_payment,regular_payment,monthly_interest+amount_due)</f>
        <v>0</v>
      </c>
      <c r="G52" s="114">
        <v>0</v>
      </c>
      <c r="H52" s="114">
        <f>additional_payment+scheduled</f>
        <v>0</v>
      </c>
      <c r="I52" s="114">
        <f>amount_due+monthly_interest-total_payment</f>
        <v>0</v>
      </c>
    </row>
    <row r="53" spans="1:9" x14ac:dyDescent="0.2">
      <c r="A53">
        <v>47</v>
      </c>
      <c r="B53" s="116">
        <v>43069</v>
      </c>
      <c r="D53" s="114">
        <f t="shared" si="1"/>
        <v>0</v>
      </c>
      <c r="E53" s="114">
        <f>amount_due*interest/12</f>
        <v>0</v>
      </c>
      <c r="F53" s="114">
        <f>IF(monthly_interest+amount_due&gt;regular_payment,regular_payment,monthly_interest+amount_due)</f>
        <v>0</v>
      </c>
      <c r="G53" s="114">
        <v>0</v>
      </c>
      <c r="H53" s="114">
        <f>additional_payment+scheduled</f>
        <v>0</v>
      </c>
      <c r="I53" s="114">
        <f>amount_due+monthly_interest-total_payment</f>
        <v>0</v>
      </c>
    </row>
    <row r="54" spans="1:9" x14ac:dyDescent="0.2">
      <c r="A54">
        <v>48</v>
      </c>
      <c r="B54" s="116">
        <v>43100</v>
      </c>
      <c r="D54" s="114">
        <f t="shared" si="1"/>
        <v>0</v>
      </c>
      <c r="E54" s="114">
        <f>amount_due*interest/12</f>
        <v>0</v>
      </c>
      <c r="F54" s="114">
        <f>IF(monthly_interest+amount_due&gt;regular_payment,regular_payment,monthly_interest+amount_due)</f>
        <v>0</v>
      </c>
      <c r="G54" s="114">
        <v>0</v>
      </c>
      <c r="H54" s="114">
        <f>additional_payment+scheduled</f>
        <v>0</v>
      </c>
      <c r="I54" s="114">
        <f>amount_due+monthly_interest-total_payment</f>
        <v>0</v>
      </c>
    </row>
    <row r="55" spans="1:9" x14ac:dyDescent="0.2">
      <c r="A55">
        <v>49</v>
      </c>
      <c r="B55" s="116">
        <v>43131</v>
      </c>
      <c r="D55" s="114">
        <f t="shared" si="1"/>
        <v>0</v>
      </c>
      <c r="E55" s="114">
        <f>amount_due*interest/12</f>
        <v>0</v>
      </c>
      <c r="F55" s="114">
        <f>IF(monthly_interest+amount_due&gt;regular_payment,regular_payment,monthly_interest+amount_due)</f>
        <v>0</v>
      </c>
      <c r="G55" s="114">
        <v>0</v>
      </c>
      <c r="H55" s="114">
        <f>additional_payment+scheduled</f>
        <v>0</v>
      </c>
      <c r="I55" s="114">
        <f>amount_due+monthly_interest-total_payment</f>
        <v>0</v>
      </c>
    </row>
    <row r="56" spans="1:9" x14ac:dyDescent="0.2">
      <c r="A56">
        <v>50</v>
      </c>
      <c r="B56" s="116">
        <v>43159</v>
      </c>
      <c r="D56" s="114">
        <f t="shared" si="1"/>
        <v>0</v>
      </c>
      <c r="E56" s="114">
        <f>amount_due*interest/12</f>
        <v>0</v>
      </c>
      <c r="F56" s="114">
        <f>IF(monthly_interest+amount_due&gt;regular_payment,regular_payment,monthly_interest+amount_due)</f>
        <v>0</v>
      </c>
      <c r="G56" s="114">
        <v>0</v>
      </c>
      <c r="H56" s="114">
        <f>additional_payment+scheduled</f>
        <v>0</v>
      </c>
      <c r="I56" s="114">
        <f>amount_due+monthly_interest-total_payment</f>
        <v>0</v>
      </c>
    </row>
    <row r="57" spans="1:9" x14ac:dyDescent="0.2">
      <c r="A57">
        <v>51</v>
      </c>
      <c r="B57" s="116">
        <v>43190</v>
      </c>
      <c r="D57" s="114">
        <f t="shared" si="1"/>
        <v>0</v>
      </c>
      <c r="E57" s="114">
        <f>amount_due*interest/12</f>
        <v>0</v>
      </c>
      <c r="F57" s="114">
        <f>IF(monthly_interest+amount_due&gt;regular_payment,regular_payment,monthly_interest+amount_due)</f>
        <v>0</v>
      </c>
      <c r="G57" s="114">
        <v>0</v>
      </c>
      <c r="H57" s="114">
        <f>additional_payment+scheduled</f>
        <v>0</v>
      </c>
      <c r="I57" s="114">
        <f>amount_due+monthly_interest-total_payment</f>
        <v>0</v>
      </c>
    </row>
    <row r="58" spans="1:9" x14ac:dyDescent="0.2">
      <c r="A58">
        <v>52</v>
      </c>
      <c r="B58" s="116">
        <v>43220</v>
      </c>
      <c r="D58" s="114">
        <f t="shared" si="1"/>
        <v>0</v>
      </c>
      <c r="E58" s="114">
        <f>amount_due*interest/12</f>
        <v>0</v>
      </c>
      <c r="F58" s="114">
        <f>IF(monthly_interest+amount_due&gt;regular_payment,regular_payment,monthly_interest+amount_due)</f>
        <v>0</v>
      </c>
      <c r="G58" s="114">
        <v>0</v>
      </c>
      <c r="H58" s="114">
        <f>additional_payment+scheduled</f>
        <v>0</v>
      </c>
      <c r="I58" s="114">
        <f>amount_due+monthly_interest-total_payment</f>
        <v>0</v>
      </c>
    </row>
    <row r="59" spans="1:9" x14ac:dyDescent="0.2">
      <c r="A59">
        <v>53</v>
      </c>
      <c r="B59" s="116">
        <v>43251</v>
      </c>
      <c r="D59" s="114">
        <f t="shared" si="1"/>
        <v>0</v>
      </c>
      <c r="E59" s="114">
        <f>amount_due*interest/12</f>
        <v>0</v>
      </c>
      <c r="F59" s="114">
        <f>IF(monthly_interest+amount_due&gt;regular_payment,regular_payment,monthly_interest+amount_due)</f>
        <v>0</v>
      </c>
      <c r="G59" s="114">
        <v>0</v>
      </c>
      <c r="H59" s="114">
        <f>additional_payment+scheduled</f>
        <v>0</v>
      </c>
      <c r="I59" s="114">
        <f>amount_due+monthly_interest-total_payment</f>
        <v>0</v>
      </c>
    </row>
    <row r="60" spans="1:9" x14ac:dyDescent="0.2">
      <c r="A60">
        <v>54</v>
      </c>
      <c r="B60" s="116">
        <v>43281</v>
      </c>
      <c r="D60" s="114">
        <f t="shared" si="1"/>
        <v>0</v>
      </c>
      <c r="E60" s="114">
        <f>amount_due*interest/12</f>
        <v>0</v>
      </c>
      <c r="F60" s="114">
        <f>IF(monthly_interest+amount_due&gt;regular_payment,regular_payment,monthly_interest+amount_due)</f>
        <v>0</v>
      </c>
      <c r="G60" s="114">
        <v>0</v>
      </c>
      <c r="H60" s="114">
        <f>additional_payment+scheduled</f>
        <v>0</v>
      </c>
      <c r="I60" s="114">
        <f>amount_due+monthly_interest-total_payment</f>
        <v>0</v>
      </c>
    </row>
    <row r="61" spans="1:9" x14ac:dyDescent="0.2">
      <c r="A61">
        <v>55</v>
      </c>
      <c r="B61" s="116">
        <v>43312</v>
      </c>
      <c r="D61" s="114">
        <f t="shared" si="1"/>
        <v>0</v>
      </c>
      <c r="E61" s="114">
        <f>amount_due*interest/12</f>
        <v>0</v>
      </c>
      <c r="F61" s="114">
        <f>IF(monthly_interest+amount_due&gt;regular_payment,regular_payment,monthly_interest+amount_due)</f>
        <v>0</v>
      </c>
      <c r="G61" s="114">
        <v>0</v>
      </c>
      <c r="H61" s="114">
        <f>additional_payment+scheduled</f>
        <v>0</v>
      </c>
      <c r="I61" s="114">
        <f>amount_due+monthly_interest-total_payment</f>
        <v>0</v>
      </c>
    </row>
    <row r="62" spans="1:9" x14ac:dyDescent="0.2">
      <c r="A62">
        <v>56</v>
      </c>
      <c r="B62" s="116">
        <v>43343</v>
      </c>
      <c r="D62" s="114">
        <f t="shared" si="1"/>
        <v>0</v>
      </c>
      <c r="E62" s="114">
        <f>amount_due*interest/12</f>
        <v>0</v>
      </c>
      <c r="F62" s="114">
        <f>IF(monthly_interest+amount_due&gt;regular_payment,regular_payment,monthly_interest+amount_due)</f>
        <v>0</v>
      </c>
      <c r="G62" s="114">
        <v>0</v>
      </c>
      <c r="H62" s="114">
        <f>additional_payment+scheduled</f>
        <v>0</v>
      </c>
      <c r="I62" s="114">
        <f>amount_due+monthly_interest-total_payment</f>
        <v>0</v>
      </c>
    </row>
    <row r="63" spans="1:9" x14ac:dyDescent="0.2">
      <c r="A63">
        <v>57</v>
      </c>
      <c r="B63" s="116">
        <v>43373</v>
      </c>
      <c r="D63" s="114">
        <f t="shared" si="1"/>
        <v>0</v>
      </c>
      <c r="E63" s="114">
        <f>amount_due*interest/12</f>
        <v>0</v>
      </c>
      <c r="F63" s="114">
        <f>IF(monthly_interest+amount_due&gt;regular_payment,regular_payment,monthly_interest+amount_due)</f>
        <v>0</v>
      </c>
      <c r="G63" s="114">
        <v>0</v>
      </c>
      <c r="H63" s="114">
        <f>additional_payment+scheduled</f>
        <v>0</v>
      </c>
      <c r="I63" s="114">
        <f>amount_due+monthly_interest-total_payment</f>
        <v>0</v>
      </c>
    </row>
    <row r="64" spans="1:9" x14ac:dyDescent="0.2">
      <c r="A64">
        <v>58</v>
      </c>
      <c r="B64" s="116">
        <v>43404</v>
      </c>
      <c r="D64" s="114">
        <f t="shared" si="1"/>
        <v>0</v>
      </c>
      <c r="E64" s="114">
        <f>amount_due*interest/12</f>
        <v>0</v>
      </c>
      <c r="F64" s="114">
        <f>IF(monthly_interest+amount_due&gt;regular_payment,regular_payment,monthly_interest+amount_due)</f>
        <v>0</v>
      </c>
      <c r="G64" s="114">
        <v>0</v>
      </c>
      <c r="H64" s="114">
        <f>additional_payment+scheduled</f>
        <v>0</v>
      </c>
      <c r="I64" s="114">
        <f>amount_due+monthly_interest-total_payment</f>
        <v>0</v>
      </c>
    </row>
    <row r="65" spans="1:9" x14ac:dyDescent="0.2">
      <c r="A65">
        <v>59</v>
      </c>
      <c r="B65" s="116">
        <v>43434</v>
      </c>
      <c r="D65" s="114">
        <f t="shared" si="1"/>
        <v>0</v>
      </c>
      <c r="E65" s="114">
        <f>amount_due*interest/12</f>
        <v>0</v>
      </c>
      <c r="F65" s="114">
        <f>IF(monthly_interest+amount_due&gt;regular_payment,regular_payment,monthly_interest+amount_due)</f>
        <v>0</v>
      </c>
      <c r="G65" s="114">
        <v>0</v>
      </c>
      <c r="H65" s="114">
        <f>additional_payment+scheduled</f>
        <v>0</v>
      </c>
      <c r="I65" s="114">
        <f>amount_due+monthly_interest-total_payment</f>
        <v>0</v>
      </c>
    </row>
    <row r="66" spans="1:9" x14ac:dyDescent="0.2">
      <c r="A66">
        <v>60</v>
      </c>
      <c r="B66" s="116">
        <v>43465</v>
      </c>
      <c r="D66" s="114">
        <f t="shared" si="1"/>
        <v>0</v>
      </c>
      <c r="E66" s="114">
        <f>amount_due*interest/12</f>
        <v>0</v>
      </c>
      <c r="F66" s="114">
        <f>IF(monthly_interest+amount_due&gt;regular_payment,regular_payment,monthly_interest+amount_due)</f>
        <v>0</v>
      </c>
      <c r="G66" s="114">
        <v>0</v>
      </c>
      <c r="H66" s="114">
        <f>additional_payment+scheduled</f>
        <v>0</v>
      </c>
      <c r="I66" s="114">
        <f>amount_due+monthly_interest-total_payment</f>
        <v>0</v>
      </c>
    </row>
    <row r="67" spans="1:9" x14ac:dyDescent="0.2">
      <c r="A67">
        <v>61</v>
      </c>
      <c r="B67" s="116">
        <v>43496</v>
      </c>
      <c r="D67" s="114">
        <f t="shared" si="1"/>
        <v>0</v>
      </c>
      <c r="E67" s="114">
        <f>amount_due*interest/12</f>
        <v>0</v>
      </c>
      <c r="F67" s="114">
        <f>IF(monthly_interest+amount_due&gt;regular_payment,regular_payment,monthly_interest+amount_due)</f>
        <v>0</v>
      </c>
      <c r="G67" s="114">
        <v>0</v>
      </c>
      <c r="H67" s="114">
        <f>additional_payment+scheduled</f>
        <v>0</v>
      </c>
      <c r="I67" s="114">
        <f>amount_due+monthly_interest-total_payment</f>
        <v>0</v>
      </c>
    </row>
    <row r="68" spans="1:9" x14ac:dyDescent="0.2">
      <c r="A68">
        <v>62</v>
      </c>
      <c r="B68" s="116">
        <v>43524</v>
      </c>
      <c r="D68" s="114">
        <f t="shared" si="1"/>
        <v>0</v>
      </c>
      <c r="E68" s="114">
        <f>amount_due*interest/12</f>
        <v>0</v>
      </c>
      <c r="F68" s="114">
        <f>IF(monthly_interest+amount_due&gt;regular_payment,regular_payment,monthly_interest+amount_due)</f>
        <v>0</v>
      </c>
      <c r="G68" s="114">
        <v>0</v>
      </c>
      <c r="H68" s="114">
        <f>additional_payment+scheduled</f>
        <v>0</v>
      </c>
      <c r="I68" s="114">
        <f>amount_due+monthly_interest-total_payment</f>
        <v>0</v>
      </c>
    </row>
    <row r="69" spans="1:9" x14ac:dyDescent="0.2">
      <c r="A69">
        <v>63</v>
      </c>
      <c r="B69" s="116">
        <v>43555</v>
      </c>
      <c r="D69" s="114">
        <f t="shared" si="1"/>
        <v>0</v>
      </c>
      <c r="E69" s="114">
        <f>amount_due*interest/12</f>
        <v>0</v>
      </c>
      <c r="F69" s="114">
        <f>IF(monthly_interest+amount_due&gt;regular_payment,regular_payment,monthly_interest+amount_due)</f>
        <v>0</v>
      </c>
      <c r="G69" s="114">
        <v>0</v>
      </c>
      <c r="H69" s="114">
        <f>additional_payment+scheduled</f>
        <v>0</v>
      </c>
      <c r="I69" s="114">
        <f>amount_due+monthly_interest-total_payment</f>
        <v>0</v>
      </c>
    </row>
    <row r="70" spans="1:9" x14ac:dyDescent="0.2">
      <c r="A70">
        <v>64</v>
      </c>
      <c r="B70" s="116">
        <v>43585</v>
      </c>
      <c r="D70" s="114">
        <f t="shared" si="1"/>
        <v>0</v>
      </c>
      <c r="E70" s="114">
        <f>amount_due*interest/12</f>
        <v>0</v>
      </c>
      <c r="F70" s="114">
        <f>IF(monthly_interest+amount_due&gt;regular_payment,regular_payment,monthly_interest+amount_due)</f>
        <v>0</v>
      </c>
      <c r="G70" s="114">
        <v>0</v>
      </c>
      <c r="H70" s="114">
        <f>additional_payment+scheduled</f>
        <v>0</v>
      </c>
      <c r="I70" s="114">
        <f>amount_due+monthly_interest-total_payment</f>
        <v>0</v>
      </c>
    </row>
    <row r="71" spans="1:9" x14ac:dyDescent="0.2">
      <c r="A71">
        <v>65</v>
      </c>
      <c r="B71" s="116">
        <v>43616</v>
      </c>
      <c r="D71" s="114">
        <f t="shared" si="1"/>
        <v>0</v>
      </c>
      <c r="E71" s="114">
        <f>amount_due*interest/12</f>
        <v>0</v>
      </c>
      <c r="F71" s="114">
        <f>IF(monthly_interest+amount_due&gt;regular_payment,regular_payment,monthly_interest+amount_due)</f>
        <v>0</v>
      </c>
      <c r="G71" s="114">
        <v>0</v>
      </c>
      <c r="H71" s="114">
        <f>additional_payment+scheduled</f>
        <v>0</v>
      </c>
      <c r="I71" s="114">
        <f>amount_due+monthly_interest-total_payment</f>
        <v>0</v>
      </c>
    </row>
    <row r="72" spans="1:9" x14ac:dyDescent="0.2">
      <c r="A72">
        <v>66</v>
      </c>
      <c r="B72" s="116">
        <v>43646</v>
      </c>
      <c r="D72" s="114">
        <f t="shared" si="1"/>
        <v>0</v>
      </c>
      <c r="E72" s="114">
        <f>amount_due*interest/12</f>
        <v>0</v>
      </c>
      <c r="F72" s="114">
        <f>IF(monthly_interest+amount_due&gt;regular_payment,regular_payment,monthly_interest+amount_due)</f>
        <v>0</v>
      </c>
      <c r="G72" s="114">
        <v>0</v>
      </c>
      <c r="H72" s="114">
        <f>additional_payment+scheduled</f>
        <v>0</v>
      </c>
      <c r="I72" s="114">
        <f>amount_due+monthly_interest-total_payment</f>
        <v>0</v>
      </c>
    </row>
    <row r="73" spans="1:9" x14ac:dyDescent="0.2">
      <c r="A73">
        <v>67</v>
      </c>
      <c r="B73" s="116">
        <v>43677</v>
      </c>
      <c r="D73" s="114">
        <f t="shared" ref="D73:D136" si="2">I72</f>
        <v>0</v>
      </c>
      <c r="E73" s="114">
        <f>amount_due*interest/12</f>
        <v>0</v>
      </c>
      <c r="F73" s="114">
        <f>IF(monthly_interest+amount_due&gt;regular_payment,regular_payment,monthly_interest+amount_due)</f>
        <v>0</v>
      </c>
      <c r="G73" s="114">
        <v>0</v>
      </c>
      <c r="H73" s="114">
        <f>additional_payment+scheduled</f>
        <v>0</v>
      </c>
      <c r="I73" s="114">
        <f>amount_due+monthly_interest-total_payment</f>
        <v>0</v>
      </c>
    </row>
    <row r="74" spans="1:9" x14ac:dyDescent="0.2">
      <c r="A74">
        <v>68</v>
      </c>
      <c r="B74" s="116">
        <v>43708</v>
      </c>
      <c r="D74" s="114">
        <f t="shared" si="2"/>
        <v>0</v>
      </c>
      <c r="E74" s="114">
        <f>amount_due*interest/12</f>
        <v>0</v>
      </c>
      <c r="F74" s="114">
        <f>IF(monthly_interest+amount_due&gt;regular_payment,regular_payment,monthly_interest+amount_due)</f>
        <v>0</v>
      </c>
      <c r="G74" s="114">
        <v>0</v>
      </c>
      <c r="H74" s="114">
        <f>additional_payment+scheduled</f>
        <v>0</v>
      </c>
      <c r="I74" s="114">
        <f>amount_due+monthly_interest-total_payment</f>
        <v>0</v>
      </c>
    </row>
    <row r="75" spans="1:9" x14ac:dyDescent="0.2">
      <c r="A75">
        <v>69</v>
      </c>
      <c r="B75" s="116">
        <v>43738</v>
      </c>
      <c r="D75" s="114">
        <f t="shared" si="2"/>
        <v>0</v>
      </c>
      <c r="E75" s="114">
        <f>amount_due*interest/12</f>
        <v>0</v>
      </c>
      <c r="F75" s="114">
        <f>IF(monthly_interest+amount_due&gt;regular_payment,regular_payment,monthly_interest+amount_due)</f>
        <v>0</v>
      </c>
      <c r="G75" s="114">
        <v>0</v>
      </c>
      <c r="H75" s="114">
        <f>additional_payment+scheduled</f>
        <v>0</v>
      </c>
      <c r="I75" s="114">
        <f>amount_due+monthly_interest-total_payment</f>
        <v>0</v>
      </c>
    </row>
    <row r="76" spans="1:9" x14ac:dyDescent="0.2">
      <c r="A76">
        <v>70</v>
      </c>
      <c r="B76" s="116">
        <v>43769</v>
      </c>
      <c r="D76" s="114">
        <f t="shared" si="2"/>
        <v>0</v>
      </c>
      <c r="E76" s="114">
        <f>amount_due*interest/12</f>
        <v>0</v>
      </c>
      <c r="F76" s="114">
        <f>IF(monthly_interest+amount_due&gt;regular_payment,regular_payment,monthly_interest+amount_due)</f>
        <v>0</v>
      </c>
      <c r="G76" s="114">
        <v>0</v>
      </c>
      <c r="H76" s="114">
        <f>additional_payment+scheduled</f>
        <v>0</v>
      </c>
      <c r="I76" s="114">
        <f>amount_due+monthly_interest-total_payment</f>
        <v>0</v>
      </c>
    </row>
    <row r="77" spans="1:9" x14ac:dyDescent="0.2">
      <c r="A77">
        <v>71</v>
      </c>
      <c r="B77" s="116">
        <v>43799</v>
      </c>
      <c r="D77" s="114">
        <f t="shared" si="2"/>
        <v>0</v>
      </c>
      <c r="E77" s="114">
        <f>amount_due*interest/12</f>
        <v>0</v>
      </c>
      <c r="F77" s="114">
        <f>IF(monthly_interest+amount_due&gt;regular_payment,regular_payment,monthly_interest+amount_due)</f>
        <v>0</v>
      </c>
      <c r="G77" s="114">
        <v>0</v>
      </c>
      <c r="H77" s="114">
        <f>additional_payment+scheduled</f>
        <v>0</v>
      </c>
      <c r="I77" s="114">
        <f>amount_due+monthly_interest-total_payment</f>
        <v>0</v>
      </c>
    </row>
    <row r="78" spans="1:9" x14ac:dyDescent="0.2">
      <c r="A78">
        <v>72</v>
      </c>
      <c r="B78" s="116">
        <v>43830</v>
      </c>
      <c r="D78" s="114">
        <f t="shared" si="2"/>
        <v>0</v>
      </c>
      <c r="E78" s="114">
        <f>amount_due*interest/12</f>
        <v>0</v>
      </c>
      <c r="F78" s="114">
        <f>IF(monthly_interest+amount_due&gt;regular_payment,regular_payment,monthly_interest+amount_due)</f>
        <v>0</v>
      </c>
      <c r="G78" s="114">
        <v>0</v>
      </c>
      <c r="H78" s="114">
        <f>additional_payment+scheduled</f>
        <v>0</v>
      </c>
      <c r="I78" s="114">
        <f>amount_due+monthly_interest-total_payment</f>
        <v>0</v>
      </c>
    </row>
    <row r="79" spans="1:9" x14ac:dyDescent="0.2">
      <c r="A79">
        <v>73</v>
      </c>
      <c r="B79" s="116">
        <v>43861</v>
      </c>
      <c r="D79" s="114">
        <f t="shared" si="2"/>
        <v>0</v>
      </c>
      <c r="E79" s="114">
        <f>amount_due*interest/12</f>
        <v>0</v>
      </c>
      <c r="F79" s="114">
        <f>IF(monthly_interest+amount_due&gt;regular_payment,regular_payment,monthly_interest+amount_due)</f>
        <v>0</v>
      </c>
      <c r="G79" s="114">
        <v>0</v>
      </c>
      <c r="H79" s="114">
        <f>additional_payment+scheduled</f>
        <v>0</v>
      </c>
      <c r="I79" s="114">
        <f>amount_due+monthly_interest-total_payment</f>
        <v>0</v>
      </c>
    </row>
    <row r="80" spans="1:9" x14ac:dyDescent="0.2">
      <c r="A80">
        <v>74</v>
      </c>
      <c r="B80" s="116">
        <v>43890</v>
      </c>
      <c r="D80" s="114">
        <f t="shared" si="2"/>
        <v>0</v>
      </c>
      <c r="E80" s="114">
        <f>amount_due*interest/12</f>
        <v>0</v>
      </c>
      <c r="F80" s="114">
        <f>IF(monthly_interest+amount_due&gt;regular_payment,regular_payment,monthly_interest+amount_due)</f>
        <v>0</v>
      </c>
      <c r="G80" s="114">
        <v>0</v>
      </c>
      <c r="H80" s="114">
        <f>additional_payment+scheduled</f>
        <v>0</v>
      </c>
      <c r="I80" s="114">
        <f>amount_due+monthly_interest-total_payment</f>
        <v>0</v>
      </c>
    </row>
    <row r="81" spans="1:9" x14ac:dyDescent="0.2">
      <c r="A81">
        <v>75</v>
      </c>
      <c r="B81" s="116">
        <v>43921</v>
      </c>
      <c r="D81" s="114">
        <f t="shared" si="2"/>
        <v>0</v>
      </c>
      <c r="E81" s="114">
        <f>amount_due*interest/12</f>
        <v>0</v>
      </c>
      <c r="F81" s="114">
        <f>IF(monthly_interest+amount_due&gt;regular_payment,regular_payment,monthly_interest+amount_due)</f>
        <v>0</v>
      </c>
      <c r="G81" s="114">
        <v>0</v>
      </c>
      <c r="H81" s="114">
        <f>additional_payment+scheduled</f>
        <v>0</v>
      </c>
      <c r="I81" s="114">
        <f>amount_due+monthly_interest-total_payment</f>
        <v>0</v>
      </c>
    </row>
    <row r="82" spans="1:9" x14ac:dyDescent="0.2">
      <c r="A82">
        <v>76</v>
      </c>
      <c r="B82" s="116">
        <v>43951</v>
      </c>
      <c r="D82" s="114">
        <f t="shared" si="2"/>
        <v>0</v>
      </c>
      <c r="E82" s="114">
        <f>amount_due*interest/12</f>
        <v>0</v>
      </c>
      <c r="F82" s="114">
        <f>IF(monthly_interest+amount_due&gt;regular_payment,regular_payment,monthly_interest+amount_due)</f>
        <v>0</v>
      </c>
      <c r="G82" s="114">
        <v>0</v>
      </c>
      <c r="H82" s="114">
        <f>additional_payment+scheduled</f>
        <v>0</v>
      </c>
      <c r="I82" s="114">
        <f>amount_due+monthly_interest-total_payment</f>
        <v>0</v>
      </c>
    </row>
    <row r="83" spans="1:9" x14ac:dyDescent="0.2">
      <c r="A83">
        <v>77</v>
      </c>
      <c r="B83" s="116">
        <v>43982</v>
      </c>
      <c r="D83" s="114">
        <f t="shared" si="2"/>
        <v>0</v>
      </c>
      <c r="E83" s="114">
        <f>amount_due*interest/12</f>
        <v>0</v>
      </c>
      <c r="F83" s="114">
        <f>IF(monthly_interest+amount_due&gt;regular_payment,regular_payment,monthly_interest+amount_due)</f>
        <v>0</v>
      </c>
      <c r="G83" s="114">
        <v>0</v>
      </c>
      <c r="H83" s="114">
        <f>additional_payment+scheduled</f>
        <v>0</v>
      </c>
      <c r="I83" s="114">
        <f>amount_due+monthly_interest-total_payment</f>
        <v>0</v>
      </c>
    </row>
    <row r="84" spans="1:9" x14ac:dyDescent="0.2">
      <c r="A84">
        <v>78</v>
      </c>
      <c r="B84" s="116">
        <v>44012</v>
      </c>
      <c r="D84" s="114">
        <f t="shared" si="2"/>
        <v>0</v>
      </c>
      <c r="E84" s="114">
        <f>amount_due*interest/12</f>
        <v>0</v>
      </c>
      <c r="F84" s="114">
        <f>IF(monthly_interest+amount_due&gt;regular_payment,regular_payment,monthly_interest+amount_due)</f>
        <v>0</v>
      </c>
      <c r="G84" s="114">
        <v>0</v>
      </c>
      <c r="H84" s="114">
        <f>additional_payment+scheduled</f>
        <v>0</v>
      </c>
      <c r="I84" s="114">
        <f>amount_due+monthly_interest-total_payment</f>
        <v>0</v>
      </c>
    </row>
    <row r="85" spans="1:9" x14ac:dyDescent="0.2">
      <c r="A85">
        <v>79</v>
      </c>
      <c r="B85" s="116">
        <v>44043</v>
      </c>
      <c r="D85" s="114">
        <f t="shared" si="2"/>
        <v>0</v>
      </c>
      <c r="E85" s="114">
        <f>amount_due*interest/12</f>
        <v>0</v>
      </c>
      <c r="F85" s="114">
        <f>IF(monthly_interest+amount_due&gt;regular_payment,regular_payment,monthly_interest+amount_due)</f>
        <v>0</v>
      </c>
      <c r="G85" s="114">
        <v>0</v>
      </c>
      <c r="H85" s="114">
        <f>additional_payment+scheduled</f>
        <v>0</v>
      </c>
      <c r="I85" s="114">
        <f>amount_due+monthly_interest-total_payment</f>
        <v>0</v>
      </c>
    </row>
    <row r="86" spans="1:9" x14ac:dyDescent="0.2">
      <c r="A86">
        <v>80</v>
      </c>
      <c r="B86" s="116">
        <v>44074</v>
      </c>
      <c r="D86" s="114">
        <f t="shared" si="2"/>
        <v>0</v>
      </c>
      <c r="E86" s="114">
        <f>amount_due*interest/12</f>
        <v>0</v>
      </c>
      <c r="F86" s="114">
        <f>IF(monthly_interest+amount_due&gt;regular_payment,regular_payment,monthly_interest+amount_due)</f>
        <v>0</v>
      </c>
      <c r="G86" s="114">
        <v>0</v>
      </c>
      <c r="H86" s="114">
        <f>additional_payment+scheduled</f>
        <v>0</v>
      </c>
      <c r="I86" s="114">
        <f>amount_due+monthly_interest-total_payment</f>
        <v>0</v>
      </c>
    </row>
    <row r="87" spans="1:9" x14ac:dyDescent="0.2">
      <c r="A87">
        <v>81</v>
      </c>
      <c r="B87" s="116">
        <v>44104</v>
      </c>
      <c r="D87" s="114">
        <f t="shared" si="2"/>
        <v>0</v>
      </c>
      <c r="E87" s="114">
        <f>amount_due*interest/12</f>
        <v>0</v>
      </c>
      <c r="F87" s="114">
        <f>IF(monthly_interest+amount_due&gt;regular_payment,regular_payment,monthly_interest+amount_due)</f>
        <v>0</v>
      </c>
      <c r="G87" s="114">
        <v>0</v>
      </c>
      <c r="H87" s="114">
        <f>additional_payment+scheduled</f>
        <v>0</v>
      </c>
      <c r="I87" s="114">
        <f>amount_due+monthly_interest-total_payment</f>
        <v>0</v>
      </c>
    </row>
    <row r="88" spans="1:9" x14ac:dyDescent="0.2">
      <c r="A88">
        <v>82</v>
      </c>
      <c r="B88" s="116">
        <v>44135</v>
      </c>
      <c r="D88" s="114">
        <f t="shared" si="2"/>
        <v>0</v>
      </c>
      <c r="E88" s="114">
        <f>amount_due*interest/12</f>
        <v>0</v>
      </c>
      <c r="F88" s="114">
        <f>IF(monthly_interest+amount_due&gt;regular_payment,regular_payment,monthly_interest+amount_due)</f>
        <v>0</v>
      </c>
      <c r="G88" s="114">
        <v>0</v>
      </c>
      <c r="H88" s="114">
        <f>additional_payment+scheduled</f>
        <v>0</v>
      </c>
      <c r="I88" s="114">
        <f>amount_due+monthly_interest-total_payment</f>
        <v>0</v>
      </c>
    </row>
    <row r="89" spans="1:9" x14ac:dyDescent="0.2">
      <c r="A89">
        <v>83</v>
      </c>
      <c r="B89" s="116">
        <v>44165</v>
      </c>
      <c r="D89" s="114">
        <f t="shared" si="2"/>
        <v>0</v>
      </c>
      <c r="E89" s="114">
        <f>amount_due*interest/12</f>
        <v>0</v>
      </c>
      <c r="F89" s="114">
        <f>IF(monthly_interest+amount_due&gt;regular_payment,regular_payment,monthly_interest+amount_due)</f>
        <v>0</v>
      </c>
      <c r="G89" s="114">
        <v>0</v>
      </c>
      <c r="H89" s="114">
        <f>additional_payment+scheduled</f>
        <v>0</v>
      </c>
      <c r="I89" s="114">
        <f>amount_due+monthly_interest-total_payment</f>
        <v>0</v>
      </c>
    </row>
    <row r="90" spans="1:9" x14ac:dyDescent="0.2">
      <c r="A90">
        <v>84</v>
      </c>
      <c r="B90" s="116">
        <v>44196</v>
      </c>
      <c r="D90" s="114">
        <f t="shared" si="2"/>
        <v>0</v>
      </c>
      <c r="E90" s="114">
        <f>amount_due*interest/12</f>
        <v>0</v>
      </c>
      <c r="F90" s="114">
        <f>IF(monthly_interest+amount_due&gt;regular_payment,regular_payment,monthly_interest+amount_due)</f>
        <v>0</v>
      </c>
      <c r="G90" s="114">
        <v>0</v>
      </c>
      <c r="H90" s="114">
        <f>additional_payment+scheduled</f>
        <v>0</v>
      </c>
      <c r="I90" s="114">
        <f>amount_due+monthly_interest-total_payment</f>
        <v>0</v>
      </c>
    </row>
    <row r="91" spans="1:9" x14ac:dyDescent="0.2">
      <c r="A91">
        <v>85</v>
      </c>
      <c r="B91" s="116">
        <v>44227</v>
      </c>
      <c r="D91" s="114">
        <f t="shared" si="2"/>
        <v>0</v>
      </c>
      <c r="E91" s="114">
        <f>amount_due*interest/12</f>
        <v>0</v>
      </c>
      <c r="F91" s="114">
        <f>IF(monthly_interest+amount_due&gt;regular_payment,regular_payment,monthly_interest+amount_due)</f>
        <v>0</v>
      </c>
      <c r="G91" s="114">
        <v>0</v>
      </c>
      <c r="H91" s="114">
        <f>additional_payment+scheduled</f>
        <v>0</v>
      </c>
      <c r="I91" s="114">
        <f>amount_due+monthly_interest-total_payment</f>
        <v>0</v>
      </c>
    </row>
    <row r="92" spans="1:9" x14ac:dyDescent="0.2">
      <c r="A92">
        <v>86</v>
      </c>
      <c r="B92" s="116">
        <v>44255</v>
      </c>
      <c r="D92" s="114">
        <f t="shared" si="2"/>
        <v>0</v>
      </c>
      <c r="E92" s="114">
        <f>amount_due*interest/12</f>
        <v>0</v>
      </c>
      <c r="F92" s="114">
        <f>IF(monthly_interest+amount_due&gt;regular_payment,regular_payment,monthly_interest+amount_due)</f>
        <v>0</v>
      </c>
      <c r="G92" s="114">
        <v>0</v>
      </c>
      <c r="H92" s="114">
        <f>additional_payment+scheduled</f>
        <v>0</v>
      </c>
      <c r="I92" s="114">
        <f>amount_due+monthly_interest-total_payment</f>
        <v>0</v>
      </c>
    </row>
    <row r="93" spans="1:9" x14ac:dyDescent="0.2">
      <c r="A93">
        <v>87</v>
      </c>
      <c r="B93" s="116">
        <v>44286</v>
      </c>
      <c r="D93" s="114">
        <f t="shared" si="2"/>
        <v>0</v>
      </c>
      <c r="E93" s="114">
        <f>amount_due*interest/12</f>
        <v>0</v>
      </c>
      <c r="F93" s="114">
        <f>IF(monthly_interest+amount_due&gt;regular_payment,regular_payment,monthly_interest+amount_due)</f>
        <v>0</v>
      </c>
      <c r="G93" s="114">
        <v>0</v>
      </c>
      <c r="H93" s="114">
        <f>additional_payment+scheduled</f>
        <v>0</v>
      </c>
      <c r="I93" s="114">
        <f>amount_due+monthly_interest-total_payment</f>
        <v>0</v>
      </c>
    </row>
    <row r="94" spans="1:9" x14ac:dyDescent="0.2">
      <c r="A94">
        <v>88</v>
      </c>
      <c r="B94" s="116">
        <v>44316</v>
      </c>
      <c r="D94" s="114">
        <f t="shared" si="2"/>
        <v>0</v>
      </c>
      <c r="E94" s="114">
        <f>amount_due*interest/12</f>
        <v>0</v>
      </c>
      <c r="F94" s="114">
        <f>IF(monthly_interest+amount_due&gt;regular_payment,regular_payment,monthly_interest+amount_due)</f>
        <v>0</v>
      </c>
      <c r="G94" s="114">
        <v>0</v>
      </c>
      <c r="H94" s="114">
        <f>additional_payment+scheduled</f>
        <v>0</v>
      </c>
      <c r="I94" s="114">
        <f>amount_due+monthly_interest-total_payment</f>
        <v>0</v>
      </c>
    </row>
    <row r="95" spans="1:9" x14ac:dyDescent="0.2">
      <c r="A95">
        <v>89</v>
      </c>
      <c r="B95" s="116">
        <v>44347</v>
      </c>
      <c r="D95" s="114">
        <f t="shared" si="2"/>
        <v>0</v>
      </c>
      <c r="E95" s="114">
        <f>amount_due*interest/12</f>
        <v>0</v>
      </c>
      <c r="F95" s="114">
        <f>IF(monthly_interest+amount_due&gt;regular_payment,regular_payment,monthly_interest+amount_due)</f>
        <v>0</v>
      </c>
      <c r="G95" s="114">
        <v>0</v>
      </c>
      <c r="H95" s="114">
        <f>additional_payment+scheduled</f>
        <v>0</v>
      </c>
      <c r="I95" s="114">
        <f>amount_due+monthly_interest-total_payment</f>
        <v>0</v>
      </c>
    </row>
    <row r="96" spans="1:9" x14ac:dyDescent="0.2">
      <c r="A96">
        <v>90</v>
      </c>
      <c r="B96" s="116">
        <v>44377</v>
      </c>
      <c r="D96" s="114">
        <f t="shared" si="2"/>
        <v>0</v>
      </c>
      <c r="E96" s="114">
        <f>amount_due*interest/12</f>
        <v>0</v>
      </c>
      <c r="F96" s="114">
        <f>IF(monthly_interest+amount_due&gt;regular_payment,regular_payment,monthly_interest+amount_due)</f>
        <v>0</v>
      </c>
      <c r="G96" s="114">
        <v>0</v>
      </c>
      <c r="H96" s="114">
        <f>additional_payment+scheduled</f>
        <v>0</v>
      </c>
      <c r="I96" s="114">
        <f>amount_due+monthly_interest-total_payment</f>
        <v>0</v>
      </c>
    </row>
    <row r="97" spans="1:9" x14ac:dyDescent="0.2">
      <c r="A97">
        <v>91</v>
      </c>
      <c r="B97" s="116">
        <v>44408</v>
      </c>
      <c r="D97" s="114">
        <f t="shared" si="2"/>
        <v>0</v>
      </c>
      <c r="E97" s="114">
        <f>amount_due*interest/12</f>
        <v>0</v>
      </c>
      <c r="F97" s="114">
        <f>IF(monthly_interest+amount_due&gt;regular_payment,regular_payment,monthly_interest+amount_due)</f>
        <v>0</v>
      </c>
      <c r="G97" s="114">
        <v>0</v>
      </c>
      <c r="H97" s="114">
        <f>additional_payment+scheduled</f>
        <v>0</v>
      </c>
      <c r="I97" s="114">
        <f>amount_due+monthly_interest-total_payment</f>
        <v>0</v>
      </c>
    </row>
    <row r="98" spans="1:9" x14ac:dyDescent="0.2">
      <c r="A98">
        <v>92</v>
      </c>
      <c r="B98" s="116">
        <v>44439</v>
      </c>
      <c r="D98" s="114">
        <f t="shared" si="2"/>
        <v>0</v>
      </c>
      <c r="E98" s="114">
        <f>amount_due*interest/12</f>
        <v>0</v>
      </c>
      <c r="F98" s="114">
        <f>IF(monthly_interest+amount_due&gt;regular_payment,regular_payment,monthly_interest+amount_due)</f>
        <v>0</v>
      </c>
      <c r="G98" s="114">
        <v>0</v>
      </c>
      <c r="H98" s="114">
        <f>additional_payment+scheduled</f>
        <v>0</v>
      </c>
      <c r="I98" s="114">
        <f>amount_due+monthly_interest-total_payment</f>
        <v>0</v>
      </c>
    </row>
    <row r="99" spans="1:9" x14ac:dyDescent="0.2">
      <c r="A99">
        <v>93</v>
      </c>
      <c r="B99" s="116">
        <v>44469</v>
      </c>
      <c r="D99" s="114">
        <f t="shared" si="2"/>
        <v>0</v>
      </c>
      <c r="E99" s="114">
        <f>amount_due*interest/12</f>
        <v>0</v>
      </c>
      <c r="F99" s="114">
        <f>IF(monthly_interest+amount_due&gt;regular_payment,regular_payment,monthly_interest+amount_due)</f>
        <v>0</v>
      </c>
      <c r="G99" s="114">
        <v>0</v>
      </c>
      <c r="H99" s="114">
        <f>additional_payment+scheduled</f>
        <v>0</v>
      </c>
      <c r="I99" s="114">
        <f>amount_due+monthly_interest-total_payment</f>
        <v>0</v>
      </c>
    </row>
    <row r="100" spans="1:9" x14ac:dyDescent="0.2">
      <c r="A100">
        <v>94</v>
      </c>
      <c r="B100" s="116">
        <v>44500</v>
      </c>
      <c r="D100" s="114">
        <f t="shared" si="2"/>
        <v>0</v>
      </c>
      <c r="E100" s="114">
        <f>amount_due*interest/12</f>
        <v>0</v>
      </c>
      <c r="F100" s="114">
        <f>IF(monthly_interest+amount_due&gt;regular_payment,regular_payment,monthly_interest+amount_due)</f>
        <v>0</v>
      </c>
      <c r="G100" s="114">
        <v>0</v>
      </c>
      <c r="H100" s="114">
        <f>additional_payment+scheduled</f>
        <v>0</v>
      </c>
      <c r="I100" s="114">
        <f>amount_due+monthly_interest-total_payment</f>
        <v>0</v>
      </c>
    </row>
    <row r="101" spans="1:9" x14ac:dyDescent="0.2">
      <c r="A101">
        <v>95</v>
      </c>
      <c r="B101" s="116">
        <v>44530</v>
      </c>
      <c r="D101" s="114">
        <f t="shared" si="2"/>
        <v>0</v>
      </c>
      <c r="E101" s="114">
        <f>amount_due*interest/12</f>
        <v>0</v>
      </c>
      <c r="F101" s="114">
        <f>IF(monthly_interest+amount_due&gt;regular_payment,regular_payment,monthly_interest+amount_due)</f>
        <v>0</v>
      </c>
      <c r="G101" s="114">
        <v>0</v>
      </c>
      <c r="H101" s="114">
        <f>additional_payment+scheduled</f>
        <v>0</v>
      </c>
      <c r="I101" s="114">
        <f>amount_due+monthly_interest-total_payment</f>
        <v>0</v>
      </c>
    </row>
    <row r="102" spans="1:9" x14ac:dyDescent="0.2">
      <c r="A102">
        <v>96</v>
      </c>
      <c r="B102" s="116">
        <v>44561</v>
      </c>
      <c r="D102" s="114">
        <f t="shared" si="2"/>
        <v>0</v>
      </c>
      <c r="E102" s="114">
        <f>amount_due*interest/12</f>
        <v>0</v>
      </c>
      <c r="F102" s="114">
        <f>IF(monthly_interest+amount_due&gt;regular_payment,regular_payment,monthly_interest+amount_due)</f>
        <v>0</v>
      </c>
      <c r="G102" s="114">
        <v>0</v>
      </c>
      <c r="H102" s="114">
        <f>additional_payment+scheduled</f>
        <v>0</v>
      </c>
      <c r="I102" s="114">
        <f>amount_due+monthly_interest-total_payment</f>
        <v>0</v>
      </c>
    </row>
    <row r="103" spans="1:9" x14ac:dyDescent="0.2">
      <c r="A103">
        <v>97</v>
      </c>
      <c r="B103" s="116">
        <v>44592</v>
      </c>
      <c r="D103" s="114">
        <f t="shared" si="2"/>
        <v>0</v>
      </c>
      <c r="E103" s="114">
        <f>amount_due*interest/12</f>
        <v>0</v>
      </c>
      <c r="F103" s="114">
        <f>IF(monthly_interest+amount_due&gt;regular_payment,regular_payment,monthly_interest+amount_due)</f>
        <v>0</v>
      </c>
      <c r="G103" s="114">
        <v>0</v>
      </c>
      <c r="H103" s="114">
        <f>additional_payment+scheduled</f>
        <v>0</v>
      </c>
      <c r="I103" s="114">
        <f>amount_due+monthly_interest-total_payment</f>
        <v>0</v>
      </c>
    </row>
    <row r="104" spans="1:9" x14ac:dyDescent="0.2">
      <c r="A104">
        <v>98</v>
      </c>
      <c r="B104" s="116">
        <v>44620</v>
      </c>
      <c r="D104" s="114">
        <f t="shared" si="2"/>
        <v>0</v>
      </c>
      <c r="E104" s="114">
        <f>amount_due*interest/12</f>
        <v>0</v>
      </c>
      <c r="F104" s="114">
        <f>IF(monthly_interest+amount_due&gt;regular_payment,regular_payment,monthly_interest+amount_due)</f>
        <v>0</v>
      </c>
      <c r="G104" s="114">
        <v>0</v>
      </c>
      <c r="H104" s="114">
        <f>additional_payment+scheduled</f>
        <v>0</v>
      </c>
      <c r="I104" s="114">
        <f>amount_due+monthly_interest-total_payment</f>
        <v>0</v>
      </c>
    </row>
    <row r="105" spans="1:9" x14ac:dyDescent="0.2">
      <c r="A105">
        <v>99</v>
      </c>
      <c r="B105" s="116">
        <v>44651</v>
      </c>
      <c r="D105" s="114">
        <f t="shared" si="2"/>
        <v>0</v>
      </c>
      <c r="E105" s="114">
        <f>amount_due*interest/12</f>
        <v>0</v>
      </c>
      <c r="F105" s="114">
        <f>IF(monthly_interest+amount_due&gt;regular_payment,regular_payment,monthly_interest+amount_due)</f>
        <v>0</v>
      </c>
      <c r="G105" s="114">
        <v>0</v>
      </c>
      <c r="H105" s="114">
        <f>additional_payment+scheduled</f>
        <v>0</v>
      </c>
      <c r="I105" s="114">
        <f>amount_due+monthly_interest-total_payment</f>
        <v>0</v>
      </c>
    </row>
    <row r="106" spans="1:9" x14ac:dyDescent="0.2">
      <c r="A106">
        <v>100</v>
      </c>
      <c r="B106" s="116">
        <v>44681</v>
      </c>
      <c r="D106" s="114">
        <f t="shared" si="2"/>
        <v>0</v>
      </c>
      <c r="E106" s="114">
        <f>amount_due*interest/12</f>
        <v>0</v>
      </c>
      <c r="F106" s="114">
        <f>IF(monthly_interest+amount_due&gt;regular_payment,regular_payment,monthly_interest+amount_due)</f>
        <v>0</v>
      </c>
      <c r="G106" s="114">
        <v>0</v>
      </c>
      <c r="H106" s="114">
        <f>additional_payment+scheduled</f>
        <v>0</v>
      </c>
      <c r="I106" s="114">
        <f>amount_due+monthly_interest-total_payment</f>
        <v>0</v>
      </c>
    </row>
    <row r="107" spans="1:9" x14ac:dyDescent="0.2">
      <c r="A107">
        <v>101</v>
      </c>
      <c r="B107" s="116">
        <v>44712</v>
      </c>
      <c r="D107" s="114">
        <f t="shared" si="2"/>
        <v>0</v>
      </c>
      <c r="E107" s="114">
        <f>amount_due*interest/12</f>
        <v>0</v>
      </c>
      <c r="F107" s="114">
        <f>IF(monthly_interest+amount_due&gt;regular_payment,regular_payment,monthly_interest+amount_due)</f>
        <v>0</v>
      </c>
      <c r="G107" s="114">
        <v>0</v>
      </c>
      <c r="H107" s="114">
        <f>additional_payment+scheduled</f>
        <v>0</v>
      </c>
      <c r="I107" s="114">
        <f>amount_due+monthly_interest-total_payment</f>
        <v>0</v>
      </c>
    </row>
    <row r="108" spans="1:9" x14ac:dyDescent="0.2">
      <c r="A108">
        <v>102</v>
      </c>
      <c r="B108" s="116">
        <v>44742</v>
      </c>
      <c r="D108" s="114">
        <f t="shared" si="2"/>
        <v>0</v>
      </c>
      <c r="E108" s="114">
        <f>amount_due*interest/12</f>
        <v>0</v>
      </c>
      <c r="F108" s="114">
        <f>IF(monthly_interest+amount_due&gt;regular_payment,regular_payment,monthly_interest+amount_due)</f>
        <v>0</v>
      </c>
      <c r="G108" s="114">
        <v>0</v>
      </c>
      <c r="H108" s="114">
        <f>additional_payment+scheduled</f>
        <v>0</v>
      </c>
      <c r="I108" s="114">
        <f>amount_due+monthly_interest-total_payment</f>
        <v>0</v>
      </c>
    </row>
    <row r="109" spans="1:9" x14ac:dyDescent="0.2">
      <c r="A109">
        <v>103</v>
      </c>
      <c r="B109" s="116">
        <v>44773</v>
      </c>
      <c r="D109" s="114">
        <f t="shared" si="2"/>
        <v>0</v>
      </c>
      <c r="E109" s="114">
        <f>amount_due*interest/12</f>
        <v>0</v>
      </c>
      <c r="F109" s="114">
        <f>IF(monthly_interest+amount_due&gt;regular_payment,regular_payment,monthly_interest+amount_due)</f>
        <v>0</v>
      </c>
      <c r="G109" s="114">
        <v>0</v>
      </c>
      <c r="H109" s="114">
        <f>additional_payment+scheduled</f>
        <v>0</v>
      </c>
      <c r="I109" s="114">
        <f>amount_due+monthly_interest-total_payment</f>
        <v>0</v>
      </c>
    </row>
    <row r="110" spans="1:9" x14ac:dyDescent="0.2">
      <c r="A110">
        <v>104</v>
      </c>
      <c r="B110" s="116">
        <v>44804</v>
      </c>
      <c r="D110" s="114">
        <f t="shared" si="2"/>
        <v>0</v>
      </c>
      <c r="E110" s="114">
        <f>amount_due*interest/12</f>
        <v>0</v>
      </c>
      <c r="F110" s="114">
        <f>IF(monthly_interest+amount_due&gt;regular_payment,regular_payment,monthly_interest+amount_due)</f>
        <v>0</v>
      </c>
      <c r="G110" s="114">
        <v>0</v>
      </c>
      <c r="H110" s="114">
        <f>additional_payment+scheduled</f>
        <v>0</v>
      </c>
      <c r="I110" s="114">
        <f>amount_due+monthly_interest-total_payment</f>
        <v>0</v>
      </c>
    </row>
    <row r="111" spans="1:9" x14ac:dyDescent="0.2">
      <c r="A111">
        <v>105</v>
      </c>
      <c r="B111" s="116">
        <v>44834</v>
      </c>
      <c r="D111" s="114">
        <f t="shared" si="2"/>
        <v>0</v>
      </c>
      <c r="E111" s="114">
        <f>amount_due*interest/12</f>
        <v>0</v>
      </c>
      <c r="F111" s="114">
        <f>IF(monthly_interest+amount_due&gt;regular_payment,regular_payment,monthly_interest+amount_due)</f>
        <v>0</v>
      </c>
      <c r="G111" s="114">
        <v>0</v>
      </c>
      <c r="H111" s="114">
        <f>additional_payment+scheduled</f>
        <v>0</v>
      </c>
      <c r="I111" s="114">
        <f>amount_due+monthly_interest-total_payment</f>
        <v>0</v>
      </c>
    </row>
    <row r="112" spans="1:9" x14ac:dyDescent="0.2">
      <c r="A112">
        <v>106</v>
      </c>
      <c r="B112" s="116">
        <v>44865</v>
      </c>
      <c r="D112" s="114">
        <f t="shared" si="2"/>
        <v>0</v>
      </c>
      <c r="E112" s="114">
        <f>amount_due*interest/12</f>
        <v>0</v>
      </c>
      <c r="F112" s="114">
        <f>IF(monthly_interest+amount_due&gt;regular_payment,regular_payment,monthly_interest+amount_due)</f>
        <v>0</v>
      </c>
      <c r="G112" s="114">
        <v>0</v>
      </c>
      <c r="H112" s="114">
        <f>additional_payment+scheduled</f>
        <v>0</v>
      </c>
      <c r="I112" s="114">
        <f>amount_due+monthly_interest-total_payment</f>
        <v>0</v>
      </c>
    </row>
    <row r="113" spans="1:9" x14ac:dyDescent="0.2">
      <c r="A113">
        <v>107</v>
      </c>
      <c r="B113" s="116">
        <v>44895</v>
      </c>
      <c r="D113" s="114">
        <f t="shared" si="2"/>
        <v>0</v>
      </c>
      <c r="E113" s="114">
        <f>amount_due*interest/12</f>
        <v>0</v>
      </c>
      <c r="F113" s="114">
        <f>IF(monthly_interest+amount_due&gt;regular_payment,regular_payment,monthly_interest+amount_due)</f>
        <v>0</v>
      </c>
      <c r="G113" s="114">
        <v>0</v>
      </c>
      <c r="H113" s="114">
        <f>additional_payment+scheduled</f>
        <v>0</v>
      </c>
      <c r="I113" s="114">
        <f>amount_due+monthly_interest-total_payment</f>
        <v>0</v>
      </c>
    </row>
    <row r="114" spans="1:9" x14ac:dyDescent="0.2">
      <c r="A114">
        <v>108</v>
      </c>
      <c r="B114" s="116">
        <v>44926</v>
      </c>
      <c r="D114" s="114">
        <f t="shared" si="2"/>
        <v>0</v>
      </c>
      <c r="E114" s="114">
        <f>amount_due*interest/12</f>
        <v>0</v>
      </c>
      <c r="F114" s="114">
        <f>IF(monthly_interest+amount_due&gt;regular_payment,regular_payment,monthly_interest+amount_due)</f>
        <v>0</v>
      </c>
      <c r="G114" s="114">
        <v>0</v>
      </c>
      <c r="H114" s="114">
        <f>additional_payment+scheduled</f>
        <v>0</v>
      </c>
      <c r="I114" s="114">
        <f>amount_due+monthly_interest-total_payment</f>
        <v>0</v>
      </c>
    </row>
    <row r="115" spans="1:9" x14ac:dyDescent="0.2">
      <c r="A115">
        <v>109</v>
      </c>
      <c r="B115" s="116">
        <v>44957</v>
      </c>
      <c r="D115" s="114">
        <f t="shared" si="2"/>
        <v>0</v>
      </c>
      <c r="E115" s="114">
        <f>amount_due*interest/12</f>
        <v>0</v>
      </c>
      <c r="F115" s="114">
        <f>IF(monthly_interest+amount_due&gt;regular_payment,regular_payment,monthly_interest+amount_due)</f>
        <v>0</v>
      </c>
      <c r="G115" s="114">
        <v>0</v>
      </c>
      <c r="H115" s="114">
        <f>additional_payment+scheduled</f>
        <v>0</v>
      </c>
      <c r="I115" s="114">
        <f>amount_due+monthly_interest-total_payment</f>
        <v>0</v>
      </c>
    </row>
    <row r="116" spans="1:9" x14ac:dyDescent="0.2">
      <c r="A116">
        <v>110</v>
      </c>
      <c r="B116" s="116">
        <v>44985</v>
      </c>
      <c r="D116" s="114">
        <f t="shared" si="2"/>
        <v>0</v>
      </c>
      <c r="E116" s="114">
        <f>amount_due*interest/12</f>
        <v>0</v>
      </c>
      <c r="F116" s="114">
        <f>IF(monthly_interest+amount_due&gt;regular_payment,regular_payment,monthly_interest+amount_due)</f>
        <v>0</v>
      </c>
      <c r="G116" s="114">
        <v>0</v>
      </c>
      <c r="H116" s="114">
        <f>additional_payment+scheduled</f>
        <v>0</v>
      </c>
      <c r="I116" s="114">
        <f>amount_due+monthly_interest-total_payment</f>
        <v>0</v>
      </c>
    </row>
    <row r="117" spans="1:9" x14ac:dyDescent="0.2">
      <c r="A117">
        <v>111</v>
      </c>
      <c r="B117" s="116">
        <v>45016</v>
      </c>
      <c r="D117" s="114">
        <f t="shared" si="2"/>
        <v>0</v>
      </c>
      <c r="E117" s="114">
        <f>amount_due*interest/12</f>
        <v>0</v>
      </c>
      <c r="F117" s="114">
        <f>IF(monthly_interest+amount_due&gt;regular_payment,regular_payment,monthly_interest+amount_due)</f>
        <v>0</v>
      </c>
      <c r="G117" s="114">
        <v>0</v>
      </c>
      <c r="H117" s="114">
        <f>additional_payment+scheduled</f>
        <v>0</v>
      </c>
      <c r="I117" s="114">
        <f>amount_due+monthly_interest-total_payment</f>
        <v>0</v>
      </c>
    </row>
    <row r="118" spans="1:9" x14ac:dyDescent="0.2">
      <c r="A118">
        <v>112</v>
      </c>
      <c r="B118" s="116">
        <v>45046</v>
      </c>
      <c r="D118" s="114">
        <f t="shared" si="2"/>
        <v>0</v>
      </c>
      <c r="E118" s="114">
        <f>amount_due*interest/12</f>
        <v>0</v>
      </c>
      <c r="F118" s="114">
        <f>IF(monthly_interest+amount_due&gt;regular_payment,regular_payment,monthly_interest+amount_due)</f>
        <v>0</v>
      </c>
      <c r="G118" s="114">
        <v>0</v>
      </c>
      <c r="H118" s="114">
        <f>additional_payment+scheduled</f>
        <v>0</v>
      </c>
      <c r="I118" s="114">
        <f>amount_due+monthly_interest-total_payment</f>
        <v>0</v>
      </c>
    </row>
    <row r="119" spans="1:9" x14ac:dyDescent="0.2">
      <c r="A119">
        <v>113</v>
      </c>
      <c r="B119" s="116">
        <v>45077</v>
      </c>
      <c r="D119" s="114">
        <f t="shared" si="2"/>
        <v>0</v>
      </c>
      <c r="E119" s="114">
        <f>amount_due*interest/12</f>
        <v>0</v>
      </c>
      <c r="F119" s="114">
        <f>IF(monthly_interest+amount_due&gt;regular_payment,regular_payment,monthly_interest+amount_due)</f>
        <v>0</v>
      </c>
      <c r="G119" s="114">
        <v>0</v>
      </c>
      <c r="H119" s="114">
        <f>additional_payment+scheduled</f>
        <v>0</v>
      </c>
      <c r="I119" s="114">
        <f>amount_due+monthly_interest-total_payment</f>
        <v>0</v>
      </c>
    </row>
    <row r="120" spans="1:9" x14ac:dyDescent="0.2">
      <c r="A120">
        <v>114</v>
      </c>
      <c r="B120" s="116">
        <v>45107</v>
      </c>
      <c r="D120" s="114">
        <f t="shared" si="2"/>
        <v>0</v>
      </c>
      <c r="E120" s="114">
        <f>amount_due*interest/12</f>
        <v>0</v>
      </c>
      <c r="F120" s="114">
        <f>IF(monthly_interest+amount_due&gt;regular_payment,regular_payment,monthly_interest+amount_due)</f>
        <v>0</v>
      </c>
      <c r="G120" s="114">
        <v>0</v>
      </c>
      <c r="H120" s="114">
        <f>additional_payment+scheduled</f>
        <v>0</v>
      </c>
      <c r="I120" s="114">
        <f>amount_due+monthly_interest-total_payment</f>
        <v>0</v>
      </c>
    </row>
    <row r="121" spans="1:9" x14ac:dyDescent="0.2">
      <c r="A121">
        <v>115</v>
      </c>
      <c r="B121" s="116">
        <v>45138</v>
      </c>
      <c r="D121" s="114">
        <f t="shared" si="2"/>
        <v>0</v>
      </c>
      <c r="E121" s="114">
        <f>amount_due*interest/12</f>
        <v>0</v>
      </c>
      <c r="F121" s="114">
        <f>IF(monthly_interest+amount_due&gt;regular_payment,regular_payment,monthly_interest+amount_due)</f>
        <v>0</v>
      </c>
      <c r="G121" s="114">
        <v>0</v>
      </c>
      <c r="H121" s="114">
        <f>additional_payment+scheduled</f>
        <v>0</v>
      </c>
      <c r="I121" s="114">
        <f>amount_due+monthly_interest-total_payment</f>
        <v>0</v>
      </c>
    </row>
    <row r="122" spans="1:9" x14ac:dyDescent="0.2">
      <c r="A122">
        <v>116</v>
      </c>
      <c r="B122" s="116">
        <v>45169</v>
      </c>
      <c r="D122" s="114">
        <f t="shared" si="2"/>
        <v>0</v>
      </c>
      <c r="E122" s="114">
        <f>amount_due*interest/12</f>
        <v>0</v>
      </c>
      <c r="F122" s="114">
        <f>IF(monthly_interest+amount_due&gt;regular_payment,regular_payment,monthly_interest+amount_due)</f>
        <v>0</v>
      </c>
      <c r="G122" s="114">
        <v>0</v>
      </c>
      <c r="H122" s="114">
        <f>additional_payment+scheduled</f>
        <v>0</v>
      </c>
      <c r="I122" s="114">
        <f>amount_due+monthly_interest-total_payment</f>
        <v>0</v>
      </c>
    </row>
    <row r="123" spans="1:9" x14ac:dyDescent="0.2">
      <c r="A123">
        <v>117</v>
      </c>
      <c r="B123" s="116">
        <v>45199</v>
      </c>
      <c r="D123" s="114">
        <f t="shared" si="2"/>
        <v>0</v>
      </c>
      <c r="E123" s="114">
        <f>amount_due*interest/12</f>
        <v>0</v>
      </c>
      <c r="F123" s="114">
        <f>IF(monthly_interest+amount_due&gt;regular_payment,regular_payment,monthly_interest+amount_due)</f>
        <v>0</v>
      </c>
      <c r="G123" s="114">
        <v>0</v>
      </c>
      <c r="H123" s="114">
        <f>additional_payment+scheduled</f>
        <v>0</v>
      </c>
      <c r="I123" s="114">
        <f>amount_due+monthly_interest-total_payment</f>
        <v>0</v>
      </c>
    </row>
    <row r="124" spans="1:9" x14ac:dyDescent="0.2">
      <c r="A124">
        <v>118</v>
      </c>
      <c r="B124" s="116">
        <v>45230</v>
      </c>
      <c r="D124" s="114">
        <f t="shared" si="2"/>
        <v>0</v>
      </c>
      <c r="E124" s="114">
        <f>amount_due*interest/12</f>
        <v>0</v>
      </c>
      <c r="F124" s="114">
        <f>IF(monthly_interest+amount_due&gt;regular_payment,regular_payment,monthly_interest+amount_due)</f>
        <v>0</v>
      </c>
      <c r="G124" s="114">
        <v>0</v>
      </c>
      <c r="H124" s="114">
        <f>additional_payment+scheduled</f>
        <v>0</v>
      </c>
      <c r="I124" s="114">
        <f>amount_due+monthly_interest-total_payment</f>
        <v>0</v>
      </c>
    </row>
    <row r="125" spans="1:9" x14ac:dyDescent="0.2">
      <c r="A125">
        <v>119</v>
      </c>
      <c r="B125" s="116">
        <v>45260</v>
      </c>
      <c r="D125" s="114">
        <f t="shared" si="2"/>
        <v>0</v>
      </c>
      <c r="E125" s="114">
        <f>amount_due*interest/12</f>
        <v>0</v>
      </c>
      <c r="F125" s="114">
        <f>IF(monthly_interest+amount_due&gt;regular_payment,regular_payment,monthly_interest+amount_due)</f>
        <v>0</v>
      </c>
      <c r="G125" s="114">
        <v>0</v>
      </c>
      <c r="H125" s="114">
        <f>additional_payment+scheduled</f>
        <v>0</v>
      </c>
      <c r="I125" s="114">
        <f>amount_due+monthly_interest-total_payment</f>
        <v>0</v>
      </c>
    </row>
    <row r="126" spans="1:9" x14ac:dyDescent="0.2">
      <c r="A126">
        <v>120</v>
      </c>
      <c r="B126" s="116">
        <v>45291</v>
      </c>
      <c r="D126" s="114">
        <f t="shared" si="2"/>
        <v>0</v>
      </c>
      <c r="E126" s="114">
        <f>amount_due*interest/12</f>
        <v>0</v>
      </c>
      <c r="F126" s="114">
        <f>IF(monthly_interest+amount_due&gt;regular_payment,regular_payment,monthly_interest+amount_due)</f>
        <v>0</v>
      </c>
      <c r="G126" s="114">
        <v>0</v>
      </c>
      <c r="H126" s="114">
        <f>additional_payment+scheduled</f>
        <v>0</v>
      </c>
      <c r="I126" s="114">
        <f>amount_due+monthly_interest-total_payment</f>
        <v>0</v>
      </c>
    </row>
    <row r="127" spans="1:9" x14ac:dyDescent="0.2">
      <c r="A127">
        <v>121</v>
      </c>
      <c r="B127" s="116">
        <v>45322</v>
      </c>
      <c r="D127" s="114">
        <f t="shared" si="2"/>
        <v>0</v>
      </c>
      <c r="E127" s="114">
        <f>amount_due*interest/12</f>
        <v>0</v>
      </c>
      <c r="F127" s="114">
        <f>IF(monthly_interest+amount_due&gt;regular_payment,regular_payment,monthly_interest+amount_due)</f>
        <v>0</v>
      </c>
      <c r="G127" s="114">
        <v>0</v>
      </c>
      <c r="H127" s="114">
        <f>additional_payment+scheduled</f>
        <v>0</v>
      </c>
      <c r="I127" s="114">
        <f>amount_due+monthly_interest-total_payment</f>
        <v>0</v>
      </c>
    </row>
    <row r="128" spans="1:9" x14ac:dyDescent="0.2">
      <c r="A128">
        <v>122</v>
      </c>
      <c r="B128" s="116">
        <v>45351</v>
      </c>
      <c r="D128" s="114">
        <f t="shared" si="2"/>
        <v>0</v>
      </c>
      <c r="E128" s="114">
        <f>amount_due*interest/12</f>
        <v>0</v>
      </c>
      <c r="F128" s="114">
        <f>IF(monthly_interest+amount_due&gt;regular_payment,regular_payment,monthly_interest+amount_due)</f>
        <v>0</v>
      </c>
      <c r="G128" s="114">
        <v>0</v>
      </c>
      <c r="H128" s="114">
        <f>additional_payment+scheduled</f>
        <v>0</v>
      </c>
      <c r="I128" s="114">
        <f>amount_due+monthly_interest-total_payment</f>
        <v>0</v>
      </c>
    </row>
    <row r="129" spans="1:9" x14ac:dyDescent="0.2">
      <c r="A129">
        <v>123</v>
      </c>
      <c r="B129" s="116">
        <v>45382</v>
      </c>
      <c r="D129" s="114">
        <f t="shared" si="2"/>
        <v>0</v>
      </c>
      <c r="E129" s="114">
        <f>amount_due*interest/12</f>
        <v>0</v>
      </c>
      <c r="F129" s="114">
        <f>IF(monthly_interest+amount_due&gt;regular_payment,regular_payment,monthly_interest+amount_due)</f>
        <v>0</v>
      </c>
      <c r="G129" s="114">
        <v>0</v>
      </c>
      <c r="H129" s="114">
        <f>additional_payment+scheduled</f>
        <v>0</v>
      </c>
      <c r="I129" s="114">
        <f>amount_due+monthly_interest-total_payment</f>
        <v>0</v>
      </c>
    </row>
    <row r="130" spans="1:9" x14ac:dyDescent="0.2">
      <c r="A130">
        <v>124</v>
      </c>
      <c r="B130" s="116">
        <v>45412</v>
      </c>
      <c r="D130" s="114">
        <f t="shared" si="2"/>
        <v>0</v>
      </c>
      <c r="E130" s="114">
        <f>amount_due*interest/12</f>
        <v>0</v>
      </c>
      <c r="F130" s="114">
        <f>IF(monthly_interest+amount_due&gt;regular_payment,regular_payment,monthly_interest+amount_due)</f>
        <v>0</v>
      </c>
      <c r="G130" s="114">
        <v>0</v>
      </c>
      <c r="H130" s="114">
        <f>additional_payment+scheduled</f>
        <v>0</v>
      </c>
      <c r="I130" s="114">
        <f>amount_due+monthly_interest-total_payment</f>
        <v>0</v>
      </c>
    </row>
    <row r="131" spans="1:9" x14ac:dyDescent="0.2">
      <c r="A131">
        <v>125</v>
      </c>
      <c r="B131" s="116">
        <v>45443</v>
      </c>
      <c r="D131" s="114">
        <f t="shared" si="2"/>
        <v>0</v>
      </c>
      <c r="E131" s="114">
        <f>amount_due*interest/12</f>
        <v>0</v>
      </c>
      <c r="F131" s="114">
        <f>IF(monthly_interest+amount_due&gt;regular_payment,regular_payment,monthly_interest+amount_due)</f>
        <v>0</v>
      </c>
      <c r="G131" s="114">
        <v>0</v>
      </c>
      <c r="H131" s="114">
        <f>additional_payment+scheduled</f>
        <v>0</v>
      </c>
      <c r="I131" s="114">
        <f>amount_due+monthly_interest-total_payment</f>
        <v>0</v>
      </c>
    </row>
    <row r="132" spans="1:9" x14ac:dyDescent="0.2">
      <c r="A132">
        <v>126</v>
      </c>
      <c r="B132" s="116">
        <v>45473</v>
      </c>
      <c r="D132" s="114">
        <f t="shared" si="2"/>
        <v>0</v>
      </c>
      <c r="E132" s="114">
        <f>amount_due*interest/12</f>
        <v>0</v>
      </c>
      <c r="F132" s="114">
        <f>IF(monthly_interest+amount_due&gt;regular_payment,regular_payment,monthly_interest+amount_due)</f>
        <v>0</v>
      </c>
      <c r="G132" s="114">
        <v>0</v>
      </c>
      <c r="H132" s="114">
        <f>additional_payment+scheduled</f>
        <v>0</v>
      </c>
      <c r="I132" s="114">
        <f>amount_due+monthly_interest-total_payment</f>
        <v>0</v>
      </c>
    </row>
    <row r="133" spans="1:9" x14ac:dyDescent="0.2">
      <c r="A133">
        <v>127</v>
      </c>
      <c r="B133" s="116">
        <v>45504</v>
      </c>
      <c r="D133" s="114">
        <f t="shared" si="2"/>
        <v>0</v>
      </c>
      <c r="E133" s="114">
        <f>amount_due*interest/12</f>
        <v>0</v>
      </c>
      <c r="F133" s="114">
        <f>IF(monthly_interest+amount_due&gt;regular_payment,regular_payment,monthly_interest+amount_due)</f>
        <v>0</v>
      </c>
      <c r="G133" s="114">
        <v>0</v>
      </c>
      <c r="H133" s="114">
        <f>additional_payment+scheduled</f>
        <v>0</v>
      </c>
      <c r="I133" s="114">
        <f>amount_due+monthly_interest-total_payment</f>
        <v>0</v>
      </c>
    </row>
    <row r="134" spans="1:9" x14ac:dyDescent="0.2">
      <c r="A134">
        <v>128</v>
      </c>
      <c r="B134" s="116">
        <v>45535</v>
      </c>
      <c r="D134" s="114">
        <f t="shared" si="2"/>
        <v>0</v>
      </c>
      <c r="E134" s="114">
        <f>amount_due*interest/12</f>
        <v>0</v>
      </c>
      <c r="F134" s="114">
        <f>IF(monthly_interest+amount_due&gt;regular_payment,regular_payment,monthly_interest+amount_due)</f>
        <v>0</v>
      </c>
      <c r="G134" s="114">
        <v>0</v>
      </c>
      <c r="H134" s="114">
        <f>additional_payment+scheduled</f>
        <v>0</v>
      </c>
      <c r="I134" s="114">
        <f>amount_due+monthly_interest-total_payment</f>
        <v>0</v>
      </c>
    </row>
    <row r="135" spans="1:9" x14ac:dyDescent="0.2">
      <c r="A135">
        <v>129</v>
      </c>
      <c r="B135" s="116">
        <v>45565</v>
      </c>
      <c r="D135" s="114">
        <f t="shared" si="2"/>
        <v>0</v>
      </c>
      <c r="E135" s="114">
        <f>amount_due*interest/12</f>
        <v>0</v>
      </c>
      <c r="F135" s="114">
        <f>IF(monthly_interest+amount_due&gt;regular_payment,regular_payment,monthly_interest+amount_due)</f>
        <v>0</v>
      </c>
      <c r="G135" s="114">
        <v>0</v>
      </c>
      <c r="H135" s="114">
        <f>additional_payment+scheduled</f>
        <v>0</v>
      </c>
      <c r="I135" s="114">
        <f>amount_due+monthly_interest-total_payment</f>
        <v>0</v>
      </c>
    </row>
    <row r="136" spans="1:9" x14ac:dyDescent="0.2">
      <c r="A136">
        <v>130</v>
      </c>
      <c r="B136" s="116">
        <v>45596</v>
      </c>
      <c r="D136" s="114">
        <f t="shared" si="2"/>
        <v>0</v>
      </c>
      <c r="E136" s="114">
        <f>amount_due*interest/12</f>
        <v>0</v>
      </c>
      <c r="F136" s="114">
        <f>IF(monthly_interest+amount_due&gt;regular_payment,regular_payment,monthly_interest+amount_due)</f>
        <v>0</v>
      </c>
      <c r="G136" s="114">
        <v>0</v>
      </c>
      <c r="H136" s="114">
        <f>additional_payment+scheduled</f>
        <v>0</v>
      </c>
      <c r="I136" s="114">
        <f>amount_due+monthly_interest-total_payment</f>
        <v>0</v>
      </c>
    </row>
    <row r="137" spans="1:9" x14ac:dyDescent="0.2">
      <c r="A137">
        <v>131</v>
      </c>
      <c r="B137" s="116">
        <v>45626</v>
      </c>
      <c r="D137" s="114">
        <f t="shared" ref="D137:D200" si="3">I136</f>
        <v>0</v>
      </c>
      <c r="E137" s="114">
        <f>amount_due*interest/12</f>
        <v>0</v>
      </c>
      <c r="F137" s="114">
        <f>IF(monthly_interest+amount_due&gt;regular_payment,regular_payment,monthly_interest+amount_due)</f>
        <v>0</v>
      </c>
      <c r="G137" s="114">
        <v>0</v>
      </c>
      <c r="H137" s="114">
        <f>additional_payment+scheduled</f>
        <v>0</v>
      </c>
      <c r="I137" s="114">
        <f>amount_due+monthly_interest-total_payment</f>
        <v>0</v>
      </c>
    </row>
    <row r="138" spans="1:9" x14ac:dyDescent="0.2">
      <c r="A138">
        <v>132</v>
      </c>
      <c r="B138" s="116">
        <v>45657</v>
      </c>
      <c r="D138" s="114">
        <f t="shared" si="3"/>
        <v>0</v>
      </c>
      <c r="E138" s="114">
        <f>amount_due*interest/12</f>
        <v>0</v>
      </c>
      <c r="F138" s="114">
        <f>IF(monthly_interest+amount_due&gt;regular_payment,regular_payment,monthly_interest+amount_due)</f>
        <v>0</v>
      </c>
      <c r="G138" s="114">
        <v>0</v>
      </c>
      <c r="H138" s="114">
        <f>additional_payment+scheduled</f>
        <v>0</v>
      </c>
      <c r="I138" s="114">
        <f>amount_due+monthly_interest-total_payment</f>
        <v>0</v>
      </c>
    </row>
    <row r="139" spans="1:9" x14ac:dyDescent="0.2">
      <c r="A139">
        <v>133</v>
      </c>
      <c r="B139" s="116">
        <v>45688</v>
      </c>
      <c r="D139" s="114">
        <f t="shared" si="3"/>
        <v>0</v>
      </c>
      <c r="E139" s="114">
        <f>amount_due*interest/12</f>
        <v>0</v>
      </c>
      <c r="F139" s="114">
        <f>IF(monthly_interest+amount_due&gt;regular_payment,regular_payment,monthly_interest+amount_due)</f>
        <v>0</v>
      </c>
      <c r="G139" s="114">
        <v>0</v>
      </c>
      <c r="H139" s="114">
        <f>additional_payment+scheduled</f>
        <v>0</v>
      </c>
      <c r="I139" s="114">
        <f>amount_due+monthly_interest-total_payment</f>
        <v>0</v>
      </c>
    </row>
    <row r="140" spans="1:9" x14ac:dyDescent="0.2">
      <c r="A140">
        <v>134</v>
      </c>
      <c r="B140" s="116">
        <v>45716</v>
      </c>
      <c r="D140" s="114">
        <f t="shared" si="3"/>
        <v>0</v>
      </c>
      <c r="E140" s="114">
        <f>amount_due*interest/12</f>
        <v>0</v>
      </c>
      <c r="F140" s="114">
        <f>IF(monthly_interest+amount_due&gt;regular_payment,regular_payment,monthly_interest+amount_due)</f>
        <v>0</v>
      </c>
      <c r="G140" s="114">
        <v>0</v>
      </c>
      <c r="H140" s="114">
        <f>additional_payment+scheduled</f>
        <v>0</v>
      </c>
      <c r="I140" s="114">
        <f>amount_due+monthly_interest-total_payment</f>
        <v>0</v>
      </c>
    </row>
    <row r="141" spans="1:9" x14ac:dyDescent="0.2">
      <c r="A141">
        <v>135</v>
      </c>
      <c r="B141" s="116">
        <v>45747</v>
      </c>
      <c r="D141" s="114">
        <f t="shared" si="3"/>
        <v>0</v>
      </c>
      <c r="E141" s="114">
        <f>amount_due*interest/12</f>
        <v>0</v>
      </c>
      <c r="F141" s="114">
        <f>IF(monthly_interest+amount_due&gt;regular_payment,regular_payment,monthly_interest+amount_due)</f>
        <v>0</v>
      </c>
      <c r="G141" s="114">
        <v>0</v>
      </c>
      <c r="H141" s="114">
        <f>additional_payment+scheduled</f>
        <v>0</v>
      </c>
      <c r="I141" s="114">
        <f>amount_due+monthly_interest-total_payment</f>
        <v>0</v>
      </c>
    </row>
    <row r="142" spans="1:9" x14ac:dyDescent="0.2">
      <c r="A142">
        <v>136</v>
      </c>
      <c r="B142" s="116">
        <v>45777</v>
      </c>
      <c r="D142" s="114">
        <f t="shared" si="3"/>
        <v>0</v>
      </c>
      <c r="E142" s="114">
        <f>amount_due*interest/12</f>
        <v>0</v>
      </c>
      <c r="F142" s="114">
        <f>IF(monthly_interest+amount_due&gt;regular_payment,regular_payment,monthly_interest+amount_due)</f>
        <v>0</v>
      </c>
      <c r="G142" s="114">
        <v>0</v>
      </c>
      <c r="H142" s="114">
        <f>additional_payment+scheduled</f>
        <v>0</v>
      </c>
      <c r="I142" s="114">
        <f>amount_due+monthly_interest-total_payment</f>
        <v>0</v>
      </c>
    </row>
    <row r="143" spans="1:9" x14ac:dyDescent="0.2">
      <c r="A143">
        <v>137</v>
      </c>
      <c r="B143" s="116">
        <v>45808</v>
      </c>
      <c r="D143" s="114">
        <f t="shared" si="3"/>
        <v>0</v>
      </c>
      <c r="E143" s="114">
        <f>amount_due*interest/12</f>
        <v>0</v>
      </c>
      <c r="F143" s="114">
        <f>IF(monthly_interest+amount_due&gt;regular_payment,regular_payment,monthly_interest+amount_due)</f>
        <v>0</v>
      </c>
      <c r="G143" s="114">
        <v>0</v>
      </c>
      <c r="H143" s="114">
        <f>additional_payment+scheduled</f>
        <v>0</v>
      </c>
      <c r="I143" s="114">
        <f>amount_due+monthly_interest-total_payment</f>
        <v>0</v>
      </c>
    </row>
    <row r="144" spans="1:9" x14ac:dyDescent="0.2">
      <c r="A144">
        <v>138</v>
      </c>
      <c r="B144" s="116">
        <v>45838</v>
      </c>
      <c r="D144" s="114">
        <f t="shared" si="3"/>
        <v>0</v>
      </c>
      <c r="E144" s="114">
        <f>amount_due*interest/12</f>
        <v>0</v>
      </c>
      <c r="F144" s="114">
        <f>IF(monthly_interest+amount_due&gt;regular_payment,regular_payment,monthly_interest+amount_due)</f>
        <v>0</v>
      </c>
      <c r="G144" s="114">
        <v>0</v>
      </c>
      <c r="H144" s="114">
        <f>additional_payment+scheduled</f>
        <v>0</v>
      </c>
      <c r="I144" s="114">
        <f>amount_due+monthly_interest-total_payment</f>
        <v>0</v>
      </c>
    </row>
    <row r="145" spans="1:9" x14ac:dyDescent="0.2">
      <c r="A145">
        <v>139</v>
      </c>
      <c r="B145" s="116">
        <v>45869</v>
      </c>
      <c r="D145" s="114">
        <f t="shared" si="3"/>
        <v>0</v>
      </c>
      <c r="E145" s="114">
        <f>amount_due*interest/12</f>
        <v>0</v>
      </c>
      <c r="F145" s="114">
        <f>IF(monthly_interest+amount_due&gt;regular_payment,regular_payment,monthly_interest+amount_due)</f>
        <v>0</v>
      </c>
      <c r="G145" s="114">
        <v>0</v>
      </c>
      <c r="H145" s="114">
        <f>additional_payment+scheduled</f>
        <v>0</v>
      </c>
      <c r="I145" s="114">
        <f>amount_due+monthly_interest-total_payment</f>
        <v>0</v>
      </c>
    </row>
    <row r="146" spans="1:9" x14ac:dyDescent="0.2">
      <c r="A146">
        <v>140</v>
      </c>
      <c r="B146" s="116">
        <v>45900</v>
      </c>
      <c r="D146" s="114">
        <f t="shared" si="3"/>
        <v>0</v>
      </c>
      <c r="E146" s="114">
        <f>amount_due*interest/12</f>
        <v>0</v>
      </c>
      <c r="F146" s="114">
        <f>IF(monthly_interest+amount_due&gt;regular_payment,regular_payment,monthly_interest+amount_due)</f>
        <v>0</v>
      </c>
      <c r="G146" s="114">
        <v>0</v>
      </c>
      <c r="H146" s="114">
        <f>additional_payment+scheduled</f>
        <v>0</v>
      </c>
      <c r="I146" s="114">
        <f>amount_due+monthly_interest-total_payment</f>
        <v>0</v>
      </c>
    </row>
    <row r="147" spans="1:9" x14ac:dyDescent="0.2">
      <c r="A147">
        <v>141</v>
      </c>
      <c r="B147" s="116">
        <v>45930</v>
      </c>
      <c r="D147" s="114">
        <f t="shared" si="3"/>
        <v>0</v>
      </c>
      <c r="E147" s="114">
        <f>amount_due*interest/12</f>
        <v>0</v>
      </c>
      <c r="F147" s="114">
        <f>IF(monthly_interest+amount_due&gt;regular_payment,regular_payment,monthly_interest+amount_due)</f>
        <v>0</v>
      </c>
      <c r="G147" s="114">
        <v>0</v>
      </c>
      <c r="H147" s="114">
        <f>additional_payment+scheduled</f>
        <v>0</v>
      </c>
      <c r="I147" s="114">
        <f>amount_due+monthly_interest-total_payment</f>
        <v>0</v>
      </c>
    </row>
    <row r="148" spans="1:9" x14ac:dyDescent="0.2">
      <c r="A148">
        <v>142</v>
      </c>
      <c r="B148" s="116">
        <v>45961</v>
      </c>
      <c r="D148" s="114">
        <f t="shared" si="3"/>
        <v>0</v>
      </c>
      <c r="E148" s="114">
        <f>amount_due*interest/12</f>
        <v>0</v>
      </c>
      <c r="F148" s="114">
        <f>IF(monthly_interest+amount_due&gt;regular_payment,regular_payment,monthly_interest+amount_due)</f>
        <v>0</v>
      </c>
      <c r="G148" s="114">
        <v>0</v>
      </c>
      <c r="H148" s="114">
        <f>additional_payment+scheduled</f>
        <v>0</v>
      </c>
      <c r="I148" s="114">
        <f>amount_due+monthly_interest-total_payment</f>
        <v>0</v>
      </c>
    </row>
    <row r="149" spans="1:9" x14ac:dyDescent="0.2">
      <c r="A149">
        <v>143</v>
      </c>
      <c r="B149" s="116">
        <v>45991</v>
      </c>
      <c r="D149" s="114">
        <f t="shared" si="3"/>
        <v>0</v>
      </c>
      <c r="E149" s="114">
        <f>amount_due*interest/12</f>
        <v>0</v>
      </c>
      <c r="F149" s="114">
        <f>IF(monthly_interest+amount_due&gt;regular_payment,regular_payment,monthly_interest+amount_due)</f>
        <v>0</v>
      </c>
      <c r="G149" s="114">
        <v>0</v>
      </c>
      <c r="H149" s="114">
        <f>additional_payment+scheduled</f>
        <v>0</v>
      </c>
      <c r="I149" s="114">
        <f>amount_due+monthly_interest-total_payment</f>
        <v>0</v>
      </c>
    </row>
    <row r="150" spans="1:9" x14ac:dyDescent="0.2">
      <c r="A150">
        <v>144</v>
      </c>
      <c r="B150" s="116">
        <v>46022</v>
      </c>
      <c r="D150" s="114">
        <f t="shared" si="3"/>
        <v>0</v>
      </c>
      <c r="E150" s="114">
        <f>amount_due*interest/12</f>
        <v>0</v>
      </c>
      <c r="F150" s="114">
        <f>IF(monthly_interest+amount_due&gt;regular_payment,regular_payment,monthly_interest+amount_due)</f>
        <v>0</v>
      </c>
      <c r="G150" s="114">
        <v>0</v>
      </c>
      <c r="H150" s="114">
        <f>additional_payment+scheduled</f>
        <v>0</v>
      </c>
      <c r="I150" s="114">
        <f>amount_due+monthly_interest-total_payment</f>
        <v>0</v>
      </c>
    </row>
    <row r="151" spans="1:9" x14ac:dyDescent="0.2">
      <c r="A151">
        <v>145</v>
      </c>
      <c r="B151" s="116">
        <v>46053</v>
      </c>
      <c r="D151" s="114">
        <f t="shared" si="3"/>
        <v>0</v>
      </c>
      <c r="E151" s="114">
        <f>amount_due*interest/12</f>
        <v>0</v>
      </c>
      <c r="F151" s="114">
        <f>IF(monthly_interest+amount_due&gt;regular_payment,regular_payment,monthly_interest+amount_due)</f>
        <v>0</v>
      </c>
      <c r="G151" s="114">
        <v>0</v>
      </c>
      <c r="H151" s="114">
        <f>additional_payment+scheduled</f>
        <v>0</v>
      </c>
      <c r="I151" s="114">
        <f>amount_due+monthly_interest-total_payment</f>
        <v>0</v>
      </c>
    </row>
    <row r="152" spans="1:9" x14ac:dyDescent="0.2">
      <c r="A152">
        <v>146</v>
      </c>
      <c r="B152" s="116">
        <v>46081</v>
      </c>
      <c r="D152" s="114">
        <f t="shared" si="3"/>
        <v>0</v>
      </c>
      <c r="E152" s="114">
        <f>amount_due*interest/12</f>
        <v>0</v>
      </c>
      <c r="F152" s="114">
        <f>IF(monthly_interest+amount_due&gt;regular_payment,regular_payment,monthly_interest+amount_due)</f>
        <v>0</v>
      </c>
      <c r="G152" s="114">
        <v>0</v>
      </c>
      <c r="H152" s="114">
        <f>additional_payment+scheduled</f>
        <v>0</v>
      </c>
      <c r="I152" s="114">
        <f>amount_due+monthly_interest-total_payment</f>
        <v>0</v>
      </c>
    </row>
    <row r="153" spans="1:9" x14ac:dyDescent="0.2">
      <c r="A153">
        <v>147</v>
      </c>
      <c r="B153" s="116">
        <v>46112</v>
      </c>
      <c r="D153" s="114">
        <f t="shared" si="3"/>
        <v>0</v>
      </c>
      <c r="E153" s="114">
        <f>amount_due*interest/12</f>
        <v>0</v>
      </c>
      <c r="F153" s="114">
        <f>IF(monthly_interest+amount_due&gt;regular_payment,regular_payment,monthly_interest+amount_due)</f>
        <v>0</v>
      </c>
      <c r="G153" s="114">
        <v>0</v>
      </c>
      <c r="H153" s="114">
        <f>additional_payment+scheduled</f>
        <v>0</v>
      </c>
      <c r="I153" s="114">
        <f>amount_due+monthly_interest-total_payment</f>
        <v>0</v>
      </c>
    </row>
    <row r="154" spans="1:9" x14ac:dyDescent="0.2">
      <c r="A154">
        <v>148</v>
      </c>
      <c r="B154" s="116">
        <v>46142</v>
      </c>
      <c r="D154" s="114">
        <f t="shared" si="3"/>
        <v>0</v>
      </c>
      <c r="E154" s="114">
        <f>amount_due*interest/12</f>
        <v>0</v>
      </c>
      <c r="F154" s="114">
        <f>IF(monthly_interest+amount_due&gt;regular_payment,regular_payment,monthly_interest+amount_due)</f>
        <v>0</v>
      </c>
      <c r="G154" s="114">
        <v>0</v>
      </c>
      <c r="H154" s="114">
        <f>additional_payment+scheduled</f>
        <v>0</v>
      </c>
      <c r="I154" s="114">
        <f>amount_due+monthly_interest-total_payment</f>
        <v>0</v>
      </c>
    </row>
    <row r="155" spans="1:9" x14ac:dyDescent="0.2">
      <c r="A155">
        <v>149</v>
      </c>
      <c r="B155" s="116">
        <v>46173</v>
      </c>
      <c r="D155" s="114">
        <f t="shared" si="3"/>
        <v>0</v>
      </c>
      <c r="E155" s="114">
        <f>amount_due*interest/12</f>
        <v>0</v>
      </c>
      <c r="F155" s="114">
        <f>IF(monthly_interest+amount_due&gt;regular_payment,regular_payment,monthly_interest+amount_due)</f>
        <v>0</v>
      </c>
      <c r="G155" s="114">
        <v>0</v>
      </c>
      <c r="H155" s="114">
        <f>additional_payment+scheduled</f>
        <v>0</v>
      </c>
      <c r="I155" s="114">
        <f>amount_due+monthly_interest-total_payment</f>
        <v>0</v>
      </c>
    </row>
    <row r="156" spans="1:9" x14ac:dyDescent="0.2">
      <c r="A156">
        <v>150</v>
      </c>
      <c r="B156" s="116">
        <v>46203</v>
      </c>
      <c r="D156" s="114">
        <f t="shared" si="3"/>
        <v>0</v>
      </c>
      <c r="E156" s="114">
        <f>amount_due*interest/12</f>
        <v>0</v>
      </c>
      <c r="F156" s="114">
        <f>IF(monthly_interest+amount_due&gt;regular_payment,regular_payment,monthly_interest+amount_due)</f>
        <v>0</v>
      </c>
      <c r="G156" s="114">
        <v>0</v>
      </c>
      <c r="H156" s="114">
        <f>additional_payment+scheduled</f>
        <v>0</v>
      </c>
      <c r="I156" s="114">
        <f>amount_due+monthly_interest-total_payment</f>
        <v>0</v>
      </c>
    </row>
    <row r="157" spans="1:9" x14ac:dyDescent="0.2">
      <c r="A157">
        <v>151</v>
      </c>
      <c r="B157" s="116">
        <v>46234</v>
      </c>
      <c r="D157" s="114">
        <f t="shared" si="3"/>
        <v>0</v>
      </c>
      <c r="E157" s="114">
        <f>amount_due*interest/12</f>
        <v>0</v>
      </c>
      <c r="F157" s="114">
        <f>IF(monthly_interest+amount_due&gt;regular_payment,regular_payment,monthly_interest+amount_due)</f>
        <v>0</v>
      </c>
      <c r="G157" s="114">
        <v>0</v>
      </c>
      <c r="H157" s="114">
        <f>additional_payment+scheduled</f>
        <v>0</v>
      </c>
      <c r="I157" s="114">
        <f>amount_due+monthly_interest-total_payment</f>
        <v>0</v>
      </c>
    </row>
    <row r="158" spans="1:9" x14ac:dyDescent="0.2">
      <c r="A158">
        <v>152</v>
      </c>
      <c r="B158" s="116">
        <v>46265</v>
      </c>
      <c r="D158" s="114">
        <f t="shared" si="3"/>
        <v>0</v>
      </c>
      <c r="E158" s="114">
        <f>amount_due*interest/12</f>
        <v>0</v>
      </c>
      <c r="F158" s="114">
        <f>IF(monthly_interest+amount_due&gt;regular_payment,regular_payment,monthly_interest+amount_due)</f>
        <v>0</v>
      </c>
      <c r="G158" s="114">
        <v>0</v>
      </c>
      <c r="H158" s="114">
        <f>additional_payment+scheduled</f>
        <v>0</v>
      </c>
      <c r="I158" s="114">
        <f>amount_due+monthly_interest-total_payment</f>
        <v>0</v>
      </c>
    </row>
    <row r="159" spans="1:9" x14ac:dyDescent="0.2">
      <c r="A159">
        <v>153</v>
      </c>
      <c r="B159" s="116">
        <v>46295</v>
      </c>
      <c r="D159" s="114">
        <f t="shared" si="3"/>
        <v>0</v>
      </c>
      <c r="E159" s="114">
        <f>amount_due*interest/12</f>
        <v>0</v>
      </c>
      <c r="F159" s="114">
        <f>IF(monthly_interest+amount_due&gt;regular_payment,regular_payment,monthly_interest+amount_due)</f>
        <v>0</v>
      </c>
      <c r="G159" s="114">
        <v>0</v>
      </c>
      <c r="H159" s="114">
        <f>additional_payment+scheduled</f>
        <v>0</v>
      </c>
      <c r="I159" s="114">
        <f>amount_due+monthly_interest-total_payment</f>
        <v>0</v>
      </c>
    </row>
    <row r="160" spans="1:9" x14ac:dyDescent="0.2">
      <c r="A160">
        <v>154</v>
      </c>
      <c r="B160" s="116">
        <v>46326</v>
      </c>
      <c r="D160" s="114">
        <f t="shared" si="3"/>
        <v>0</v>
      </c>
      <c r="E160" s="114">
        <f>amount_due*interest/12</f>
        <v>0</v>
      </c>
      <c r="F160" s="114">
        <f>IF(monthly_interest+amount_due&gt;regular_payment,regular_payment,monthly_interest+amount_due)</f>
        <v>0</v>
      </c>
      <c r="G160" s="114">
        <v>0</v>
      </c>
      <c r="H160" s="114">
        <f>additional_payment+scheduled</f>
        <v>0</v>
      </c>
      <c r="I160" s="114">
        <f>amount_due+monthly_interest-total_payment</f>
        <v>0</v>
      </c>
    </row>
    <row r="161" spans="1:9" x14ac:dyDescent="0.2">
      <c r="A161">
        <v>155</v>
      </c>
      <c r="B161" s="116">
        <v>46356</v>
      </c>
      <c r="D161" s="114">
        <f t="shared" si="3"/>
        <v>0</v>
      </c>
      <c r="E161" s="114">
        <f>amount_due*interest/12</f>
        <v>0</v>
      </c>
      <c r="F161" s="114">
        <f>IF(monthly_interest+amount_due&gt;regular_payment,regular_payment,monthly_interest+amount_due)</f>
        <v>0</v>
      </c>
      <c r="G161" s="114">
        <v>0</v>
      </c>
      <c r="H161" s="114">
        <f>additional_payment+scheduled</f>
        <v>0</v>
      </c>
      <c r="I161" s="114">
        <f>amount_due+monthly_interest-total_payment</f>
        <v>0</v>
      </c>
    </row>
    <row r="162" spans="1:9" x14ac:dyDescent="0.2">
      <c r="A162">
        <v>156</v>
      </c>
      <c r="B162" s="116">
        <v>46387</v>
      </c>
      <c r="D162" s="114">
        <f t="shared" si="3"/>
        <v>0</v>
      </c>
      <c r="E162" s="114">
        <f>amount_due*interest/12</f>
        <v>0</v>
      </c>
      <c r="F162" s="114">
        <f>IF(monthly_interest+amount_due&gt;regular_payment,regular_payment,monthly_interest+amount_due)</f>
        <v>0</v>
      </c>
      <c r="G162" s="114">
        <v>0</v>
      </c>
      <c r="H162" s="114">
        <f>additional_payment+scheduled</f>
        <v>0</v>
      </c>
      <c r="I162" s="114">
        <f>amount_due+monthly_interest-total_payment</f>
        <v>0</v>
      </c>
    </row>
    <row r="163" spans="1:9" x14ac:dyDescent="0.2">
      <c r="A163">
        <v>157</v>
      </c>
      <c r="B163" s="116">
        <v>46418</v>
      </c>
      <c r="D163" s="114">
        <f t="shared" si="3"/>
        <v>0</v>
      </c>
      <c r="E163" s="114">
        <f>amount_due*interest/12</f>
        <v>0</v>
      </c>
      <c r="F163" s="114">
        <f>IF(monthly_interest+amount_due&gt;regular_payment,regular_payment,monthly_interest+amount_due)</f>
        <v>0</v>
      </c>
      <c r="G163" s="114">
        <v>0</v>
      </c>
      <c r="H163" s="114">
        <f>additional_payment+scheduled</f>
        <v>0</v>
      </c>
      <c r="I163" s="114">
        <f>amount_due+monthly_interest-total_payment</f>
        <v>0</v>
      </c>
    </row>
    <row r="164" spans="1:9" x14ac:dyDescent="0.2">
      <c r="A164">
        <v>158</v>
      </c>
      <c r="B164" s="116">
        <v>46446</v>
      </c>
      <c r="D164" s="114">
        <f t="shared" si="3"/>
        <v>0</v>
      </c>
      <c r="E164" s="114">
        <f>amount_due*interest/12</f>
        <v>0</v>
      </c>
      <c r="F164" s="114">
        <f>IF(monthly_interest+amount_due&gt;regular_payment,regular_payment,monthly_interest+amount_due)</f>
        <v>0</v>
      </c>
      <c r="G164" s="114">
        <v>0</v>
      </c>
      <c r="H164" s="114">
        <f>additional_payment+scheduled</f>
        <v>0</v>
      </c>
      <c r="I164" s="114">
        <f>amount_due+monthly_interest-total_payment</f>
        <v>0</v>
      </c>
    </row>
    <row r="165" spans="1:9" x14ac:dyDescent="0.2">
      <c r="A165">
        <v>159</v>
      </c>
      <c r="B165" s="116">
        <v>46477</v>
      </c>
      <c r="D165" s="114">
        <f t="shared" si="3"/>
        <v>0</v>
      </c>
      <c r="E165" s="114">
        <f>amount_due*interest/12</f>
        <v>0</v>
      </c>
      <c r="F165" s="114">
        <f>IF(monthly_interest+amount_due&gt;regular_payment,regular_payment,monthly_interest+amount_due)</f>
        <v>0</v>
      </c>
      <c r="G165" s="114">
        <v>0</v>
      </c>
      <c r="H165" s="114">
        <f>additional_payment+scheduled</f>
        <v>0</v>
      </c>
      <c r="I165" s="114">
        <f>amount_due+monthly_interest-total_payment</f>
        <v>0</v>
      </c>
    </row>
    <row r="166" spans="1:9" x14ac:dyDescent="0.2">
      <c r="A166">
        <v>160</v>
      </c>
      <c r="B166" s="116">
        <v>46507</v>
      </c>
      <c r="D166" s="114">
        <f t="shared" si="3"/>
        <v>0</v>
      </c>
      <c r="E166" s="114">
        <f>amount_due*interest/12</f>
        <v>0</v>
      </c>
      <c r="F166" s="114">
        <f>IF(monthly_interest+amount_due&gt;regular_payment,regular_payment,monthly_interest+amount_due)</f>
        <v>0</v>
      </c>
      <c r="G166" s="114">
        <v>0</v>
      </c>
      <c r="H166" s="114">
        <f>additional_payment+scheduled</f>
        <v>0</v>
      </c>
      <c r="I166" s="114">
        <f>amount_due+monthly_interest-total_payment</f>
        <v>0</v>
      </c>
    </row>
    <row r="167" spans="1:9" x14ac:dyDescent="0.2">
      <c r="A167">
        <v>161</v>
      </c>
      <c r="B167" s="116">
        <v>46538</v>
      </c>
      <c r="D167" s="114">
        <f t="shared" si="3"/>
        <v>0</v>
      </c>
      <c r="E167" s="114">
        <f>amount_due*interest/12</f>
        <v>0</v>
      </c>
      <c r="F167" s="114">
        <f>IF(monthly_interest+amount_due&gt;regular_payment,regular_payment,monthly_interest+amount_due)</f>
        <v>0</v>
      </c>
      <c r="G167" s="114">
        <v>0</v>
      </c>
      <c r="H167" s="114">
        <f>additional_payment+scheduled</f>
        <v>0</v>
      </c>
      <c r="I167" s="114">
        <f>amount_due+monthly_interest-total_payment</f>
        <v>0</v>
      </c>
    </row>
    <row r="168" spans="1:9" x14ac:dyDescent="0.2">
      <c r="A168">
        <v>162</v>
      </c>
      <c r="B168" s="116">
        <v>46568</v>
      </c>
      <c r="D168" s="114">
        <f t="shared" si="3"/>
        <v>0</v>
      </c>
      <c r="E168" s="114">
        <f>amount_due*interest/12</f>
        <v>0</v>
      </c>
      <c r="F168" s="114">
        <f>IF(monthly_interest+amount_due&gt;regular_payment,regular_payment,monthly_interest+amount_due)</f>
        <v>0</v>
      </c>
      <c r="G168" s="114">
        <v>0</v>
      </c>
      <c r="H168" s="114">
        <f>additional_payment+scheduled</f>
        <v>0</v>
      </c>
      <c r="I168" s="114">
        <f>amount_due+monthly_interest-total_payment</f>
        <v>0</v>
      </c>
    </row>
    <row r="169" spans="1:9" x14ac:dyDescent="0.2">
      <c r="A169">
        <v>163</v>
      </c>
      <c r="B169" s="116">
        <v>46599</v>
      </c>
      <c r="D169" s="114">
        <f t="shared" si="3"/>
        <v>0</v>
      </c>
      <c r="E169" s="114">
        <f>amount_due*interest/12</f>
        <v>0</v>
      </c>
      <c r="F169" s="114">
        <f>IF(monthly_interest+amount_due&gt;regular_payment,regular_payment,monthly_interest+amount_due)</f>
        <v>0</v>
      </c>
      <c r="G169" s="114">
        <v>0</v>
      </c>
      <c r="H169" s="114">
        <f>additional_payment+scheduled</f>
        <v>0</v>
      </c>
      <c r="I169" s="114">
        <f>amount_due+monthly_interest-total_payment</f>
        <v>0</v>
      </c>
    </row>
    <row r="170" spans="1:9" x14ac:dyDescent="0.2">
      <c r="A170">
        <v>164</v>
      </c>
      <c r="B170" s="116">
        <v>46630</v>
      </c>
      <c r="D170" s="114">
        <f t="shared" si="3"/>
        <v>0</v>
      </c>
      <c r="E170" s="114">
        <f>amount_due*interest/12</f>
        <v>0</v>
      </c>
      <c r="F170" s="114">
        <f>IF(monthly_interest+amount_due&gt;regular_payment,regular_payment,monthly_interest+amount_due)</f>
        <v>0</v>
      </c>
      <c r="G170" s="114">
        <v>0</v>
      </c>
      <c r="H170" s="114">
        <f>additional_payment+scheduled</f>
        <v>0</v>
      </c>
      <c r="I170" s="114">
        <f>amount_due+monthly_interest-total_payment</f>
        <v>0</v>
      </c>
    </row>
    <row r="171" spans="1:9" x14ac:dyDescent="0.2">
      <c r="A171">
        <v>165</v>
      </c>
      <c r="B171" s="116">
        <v>46660</v>
      </c>
      <c r="D171" s="114">
        <f t="shared" si="3"/>
        <v>0</v>
      </c>
      <c r="E171" s="114">
        <f>amount_due*interest/12</f>
        <v>0</v>
      </c>
      <c r="F171" s="114">
        <f>IF(monthly_interest+amount_due&gt;regular_payment,regular_payment,monthly_interest+amount_due)</f>
        <v>0</v>
      </c>
      <c r="G171" s="114">
        <v>0</v>
      </c>
      <c r="H171" s="114">
        <f>additional_payment+scheduled</f>
        <v>0</v>
      </c>
      <c r="I171" s="114">
        <f>amount_due+monthly_interest-total_payment</f>
        <v>0</v>
      </c>
    </row>
    <row r="172" spans="1:9" x14ac:dyDescent="0.2">
      <c r="A172">
        <v>166</v>
      </c>
      <c r="B172" s="116">
        <v>46691</v>
      </c>
      <c r="D172" s="114">
        <f t="shared" si="3"/>
        <v>0</v>
      </c>
      <c r="E172" s="114">
        <f>amount_due*interest/12</f>
        <v>0</v>
      </c>
      <c r="F172" s="114">
        <f>IF(monthly_interest+amount_due&gt;regular_payment,regular_payment,monthly_interest+amount_due)</f>
        <v>0</v>
      </c>
      <c r="G172" s="114">
        <v>0</v>
      </c>
      <c r="H172" s="114">
        <f>additional_payment+scheduled</f>
        <v>0</v>
      </c>
      <c r="I172" s="114">
        <f>amount_due+monthly_interest-total_payment</f>
        <v>0</v>
      </c>
    </row>
    <row r="173" spans="1:9" x14ac:dyDescent="0.2">
      <c r="A173">
        <v>167</v>
      </c>
      <c r="B173" s="116">
        <v>46721</v>
      </c>
      <c r="D173" s="114">
        <f t="shared" si="3"/>
        <v>0</v>
      </c>
      <c r="E173" s="114">
        <f>amount_due*interest/12</f>
        <v>0</v>
      </c>
      <c r="F173" s="114">
        <f>IF(monthly_interest+amount_due&gt;regular_payment,regular_payment,monthly_interest+amount_due)</f>
        <v>0</v>
      </c>
      <c r="G173" s="114">
        <v>0</v>
      </c>
      <c r="H173" s="114">
        <f>additional_payment+scheduled</f>
        <v>0</v>
      </c>
      <c r="I173" s="114">
        <f>amount_due+monthly_interest-total_payment</f>
        <v>0</v>
      </c>
    </row>
    <row r="174" spans="1:9" x14ac:dyDescent="0.2">
      <c r="A174">
        <v>168</v>
      </c>
      <c r="B174" s="116">
        <v>46752</v>
      </c>
      <c r="D174" s="114">
        <f t="shared" si="3"/>
        <v>0</v>
      </c>
      <c r="E174" s="114">
        <f>amount_due*interest/12</f>
        <v>0</v>
      </c>
      <c r="F174" s="114">
        <f>IF(monthly_interest+amount_due&gt;regular_payment,regular_payment,monthly_interest+amount_due)</f>
        <v>0</v>
      </c>
      <c r="G174" s="114">
        <v>0</v>
      </c>
      <c r="H174" s="114">
        <f>additional_payment+scheduled</f>
        <v>0</v>
      </c>
      <c r="I174" s="114">
        <f>amount_due+monthly_interest-total_payment</f>
        <v>0</v>
      </c>
    </row>
    <row r="175" spans="1:9" x14ac:dyDescent="0.2">
      <c r="A175">
        <v>169</v>
      </c>
      <c r="B175" s="116">
        <v>46783</v>
      </c>
      <c r="D175" s="114">
        <f t="shared" si="3"/>
        <v>0</v>
      </c>
      <c r="E175" s="114">
        <f>amount_due*interest/12</f>
        <v>0</v>
      </c>
      <c r="F175" s="114">
        <f>IF(monthly_interest+amount_due&gt;regular_payment,regular_payment,monthly_interest+amount_due)</f>
        <v>0</v>
      </c>
      <c r="G175" s="114">
        <v>0</v>
      </c>
      <c r="H175" s="114">
        <f>additional_payment+scheduled</f>
        <v>0</v>
      </c>
      <c r="I175" s="114">
        <f>amount_due+monthly_interest-total_payment</f>
        <v>0</v>
      </c>
    </row>
    <row r="176" spans="1:9" x14ac:dyDescent="0.2">
      <c r="A176">
        <v>170</v>
      </c>
      <c r="B176" s="116">
        <v>46812</v>
      </c>
      <c r="D176" s="114">
        <f t="shared" si="3"/>
        <v>0</v>
      </c>
      <c r="E176" s="114">
        <f>amount_due*interest/12</f>
        <v>0</v>
      </c>
      <c r="F176" s="114">
        <f>IF(monthly_interest+amount_due&gt;regular_payment,regular_payment,monthly_interest+amount_due)</f>
        <v>0</v>
      </c>
      <c r="G176" s="114">
        <v>0</v>
      </c>
      <c r="H176" s="114">
        <f>additional_payment+scheduled</f>
        <v>0</v>
      </c>
      <c r="I176" s="114">
        <f>amount_due+monthly_interest-total_payment</f>
        <v>0</v>
      </c>
    </row>
    <row r="177" spans="1:9" x14ac:dyDescent="0.2">
      <c r="A177">
        <v>171</v>
      </c>
      <c r="B177" s="116">
        <v>46843</v>
      </c>
      <c r="D177" s="114">
        <f t="shared" si="3"/>
        <v>0</v>
      </c>
      <c r="E177" s="114">
        <f>amount_due*interest/12</f>
        <v>0</v>
      </c>
      <c r="F177" s="114">
        <f>IF(monthly_interest+amount_due&gt;regular_payment,regular_payment,monthly_interest+amount_due)</f>
        <v>0</v>
      </c>
      <c r="G177" s="114">
        <v>0</v>
      </c>
      <c r="H177" s="114">
        <f>additional_payment+scheduled</f>
        <v>0</v>
      </c>
      <c r="I177" s="114">
        <f>amount_due+monthly_interest-total_payment</f>
        <v>0</v>
      </c>
    </row>
    <row r="178" spans="1:9" x14ac:dyDescent="0.2">
      <c r="A178">
        <v>172</v>
      </c>
      <c r="B178" s="116">
        <v>46873</v>
      </c>
      <c r="D178" s="114">
        <f t="shared" si="3"/>
        <v>0</v>
      </c>
      <c r="E178" s="114">
        <f>amount_due*interest/12</f>
        <v>0</v>
      </c>
      <c r="F178" s="114">
        <f>IF(monthly_interest+amount_due&gt;regular_payment,regular_payment,monthly_interest+amount_due)</f>
        <v>0</v>
      </c>
      <c r="G178" s="114">
        <v>0</v>
      </c>
      <c r="H178" s="114">
        <f>additional_payment+scheduled</f>
        <v>0</v>
      </c>
      <c r="I178" s="114">
        <f>amount_due+monthly_interest-total_payment</f>
        <v>0</v>
      </c>
    </row>
    <row r="179" spans="1:9" x14ac:dyDescent="0.2">
      <c r="A179">
        <v>173</v>
      </c>
      <c r="B179" s="116">
        <v>46904</v>
      </c>
      <c r="D179" s="114">
        <f t="shared" si="3"/>
        <v>0</v>
      </c>
      <c r="E179" s="114">
        <f>amount_due*interest/12</f>
        <v>0</v>
      </c>
      <c r="F179" s="114">
        <f>IF(monthly_interest+amount_due&gt;regular_payment,regular_payment,monthly_interest+amount_due)</f>
        <v>0</v>
      </c>
      <c r="G179" s="114">
        <v>0</v>
      </c>
      <c r="H179" s="114">
        <f>additional_payment+scheduled</f>
        <v>0</v>
      </c>
      <c r="I179" s="114">
        <f>amount_due+monthly_interest-total_payment</f>
        <v>0</v>
      </c>
    </row>
    <row r="180" spans="1:9" x14ac:dyDescent="0.2">
      <c r="A180">
        <v>174</v>
      </c>
      <c r="B180" s="116">
        <v>46934</v>
      </c>
      <c r="D180" s="114">
        <f t="shared" si="3"/>
        <v>0</v>
      </c>
      <c r="E180" s="114">
        <f>amount_due*interest/12</f>
        <v>0</v>
      </c>
      <c r="F180" s="114">
        <f>IF(monthly_interest+amount_due&gt;regular_payment,regular_payment,monthly_interest+amount_due)</f>
        <v>0</v>
      </c>
      <c r="G180" s="114">
        <v>0</v>
      </c>
      <c r="H180" s="114">
        <f>additional_payment+scheduled</f>
        <v>0</v>
      </c>
      <c r="I180" s="114">
        <f>amount_due+monthly_interest-total_payment</f>
        <v>0</v>
      </c>
    </row>
    <row r="181" spans="1:9" x14ac:dyDescent="0.2">
      <c r="A181">
        <v>175</v>
      </c>
      <c r="B181" s="116">
        <v>46965</v>
      </c>
      <c r="D181" s="114">
        <f t="shared" si="3"/>
        <v>0</v>
      </c>
      <c r="E181" s="114">
        <f>amount_due*interest/12</f>
        <v>0</v>
      </c>
      <c r="F181" s="114">
        <f>IF(monthly_interest+amount_due&gt;regular_payment,regular_payment,monthly_interest+amount_due)</f>
        <v>0</v>
      </c>
      <c r="G181" s="114">
        <v>0</v>
      </c>
      <c r="H181" s="114">
        <f>additional_payment+scheduled</f>
        <v>0</v>
      </c>
      <c r="I181" s="114">
        <f>amount_due+monthly_interest-total_payment</f>
        <v>0</v>
      </c>
    </row>
    <row r="182" spans="1:9" x14ac:dyDescent="0.2">
      <c r="A182">
        <v>176</v>
      </c>
      <c r="B182" s="116">
        <v>46996</v>
      </c>
      <c r="D182" s="114">
        <f t="shared" si="3"/>
        <v>0</v>
      </c>
      <c r="E182" s="114">
        <f>amount_due*interest/12</f>
        <v>0</v>
      </c>
      <c r="F182" s="114">
        <f>IF(monthly_interest+amount_due&gt;regular_payment,regular_payment,monthly_interest+amount_due)</f>
        <v>0</v>
      </c>
      <c r="G182" s="114">
        <v>0</v>
      </c>
      <c r="H182" s="114">
        <f>additional_payment+scheduled</f>
        <v>0</v>
      </c>
      <c r="I182" s="114">
        <f>amount_due+monthly_interest-total_payment</f>
        <v>0</v>
      </c>
    </row>
    <row r="183" spans="1:9" x14ac:dyDescent="0.2">
      <c r="A183">
        <v>177</v>
      </c>
      <c r="B183" s="116">
        <v>47026</v>
      </c>
      <c r="D183" s="114">
        <f t="shared" si="3"/>
        <v>0</v>
      </c>
      <c r="E183" s="114">
        <f>amount_due*interest/12</f>
        <v>0</v>
      </c>
      <c r="F183" s="114">
        <f>IF(monthly_interest+amount_due&gt;regular_payment,regular_payment,monthly_interest+amount_due)</f>
        <v>0</v>
      </c>
      <c r="G183" s="114">
        <v>0</v>
      </c>
      <c r="H183" s="114">
        <f>additional_payment+scheduled</f>
        <v>0</v>
      </c>
      <c r="I183" s="114">
        <f>amount_due+monthly_interest-total_payment</f>
        <v>0</v>
      </c>
    </row>
    <row r="184" spans="1:9" x14ac:dyDescent="0.2">
      <c r="A184">
        <v>178</v>
      </c>
      <c r="B184" s="116">
        <v>47057</v>
      </c>
      <c r="D184" s="114">
        <f t="shared" si="3"/>
        <v>0</v>
      </c>
      <c r="E184" s="114">
        <f>amount_due*interest/12</f>
        <v>0</v>
      </c>
      <c r="F184" s="114">
        <f>IF(monthly_interest+amount_due&gt;regular_payment,regular_payment,monthly_interest+amount_due)</f>
        <v>0</v>
      </c>
      <c r="G184" s="114">
        <v>0</v>
      </c>
      <c r="H184" s="114">
        <f>additional_payment+scheduled</f>
        <v>0</v>
      </c>
      <c r="I184" s="114">
        <f>amount_due+monthly_interest-total_payment</f>
        <v>0</v>
      </c>
    </row>
    <row r="185" spans="1:9" x14ac:dyDescent="0.2">
      <c r="A185">
        <v>179</v>
      </c>
      <c r="B185" s="116">
        <v>47087</v>
      </c>
      <c r="D185" s="114">
        <f t="shared" si="3"/>
        <v>0</v>
      </c>
      <c r="E185" s="114">
        <f>amount_due*interest/12</f>
        <v>0</v>
      </c>
      <c r="F185" s="114">
        <f>IF(monthly_interest+amount_due&gt;regular_payment,regular_payment,monthly_interest+amount_due)</f>
        <v>0</v>
      </c>
      <c r="G185" s="114">
        <v>0</v>
      </c>
      <c r="H185" s="114">
        <f>additional_payment+scheduled</f>
        <v>0</v>
      </c>
      <c r="I185" s="114">
        <f>amount_due+monthly_interest-total_payment</f>
        <v>0</v>
      </c>
    </row>
    <row r="186" spans="1:9" x14ac:dyDescent="0.2">
      <c r="A186">
        <v>180</v>
      </c>
      <c r="B186" s="116">
        <v>47118</v>
      </c>
      <c r="D186" s="114">
        <f t="shared" si="3"/>
        <v>0</v>
      </c>
      <c r="E186" s="114">
        <f>amount_due*interest/12</f>
        <v>0</v>
      </c>
      <c r="F186" s="114">
        <f>IF(monthly_interest+amount_due&gt;regular_payment,regular_payment,monthly_interest+amount_due)</f>
        <v>0</v>
      </c>
      <c r="G186" s="114">
        <v>0</v>
      </c>
      <c r="H186" s="114">
        <f>additional_payment+scheduled</f>
        <v>0</v>
      </c>
      <c r="I186" s="114">
        <f>amount_due+monthly_interest-total_payment</f>
        <v>0</v>
      </c>
    </row>
    <row r="187" spans="1:9" x14ac:dyDescent="0.2">
      <c r="A187">
        <v>181</v>
      </c>
      <c r="B187" s="116">
        <v>47149</v>
      </c>
      <c r="D187" s="114">
        <f t="shared" si="3"/>
        <v>0</v>
      </c>
      <c r="E187" s="114">
        <f>amount_due*interest/12</f>
        <v>0</v>
      </c>
      <c r="F187" s="114">
        <f>IF(monthly_interest+amount_due&gt;regular_payment,regular_payment,monthly_interest+amount_due)</f>
        <v>0</v>
      </c>
      <c r="G187" s="114">
        <v>0</v>
      </c>
      <c r="H187" s="114">
        <f>additional_payment+scheduled</f>
        <v>0</v>
      </c>
      <c r="I187" s="114">
        <f>amount_due+monthly_interest-total_payment</f>
        <v>0</v>
      </c>
    </row>
    <row r="188" spans="1:9" x14ac:dyDescent="0.2">
      <c r="A188">
        <v>182</v>
      </c>
      <c r="B188" s="116">
        <v>47177</v>
      </c>
      <c r="D188" s="114">
        <f t="shared" si="3"/>
        <v>0</v>
      </c>
      <c r="E188" s="114">
        <f>amount_due*interest/12</f>
        <v>0</v>
      </c>
      <c r="F188" s="114">
        <f>IF(monthly_interest+amount_due&gt;regular_payment,regular_payment,monthly_interest+amount_due)</f>
        <v>0</v>
      </c>
      <c r="G188" s="114">
        <v>0</v>
      </c>
      <c r="H188" s="114">
        <f>additional_payment+scheduled</f>
        <v>0</v>
      </c>
      <c r="I188" s="114">
        <f>amount_due+monthly_interest-total_payment</f>
        <v>0</v>
      </c>
    </row>
    <row r="189" spans="1:9" x14ac:dyDescent="0.2">
      <c r="A189">
        <v>183</v>
      </c>
      <c r="B189" s="116">
        <v>47208</v>
      </c>
      <c r="D189" s="114">
        <f t="shared" si="3"/>
        <v>0</v>
      </c>
      <c r="E189" s="114">
        <f>amount_due*interest/12</f>
        <v>0</v>
      </c>
      <c r="F189" s="114">
        <f>IF(monthly_interest+amount_due&gt;regular_payment,regular_payment,monthly_interest+amount_due)</f>
        <v>0</v>
      </c>
      <c r="G189" s="114">
        <v>0</v>
      </c>
      <c r="H189" s="114">
        <f>additional_payment+scheduled</f>
        <v>0</v>
      </c>
      <c r="I189" s="114">
        <f>amount_due+monthly_interest-total_payment</f>
        <v>0</v>
      </c>
    </row>
    <row r="190" spans="1:9" x14ac:dyDescent="0.2">
      <c r="A190">
        <v>184</v>
      </c>
      <c r="B190" s="116">
        <v>47238</v>
      </c>
      <c r="D190" s="114">
        <f t="shared" si="3"/>
        <v>0</v>
      </c>
      <c r="E190" s="114">
        <f>amount_due*interest/12</f>
        <v>0</v>
      </c>
      <c r="F190" s="114">
        <f>IF(monthly_interest+amount_due&gt;regular_payment,regular_payment,monthly_interest+amount_due)</f>
        <v>0</v>
      </c>
      <c r="G190" s="114">
        <v>0</v>
      </c>
      <c r="H190" s="114">
        <f>additional_payment+scheduled</f>
        <v>0</v>
      </c>
      <c r="I190" s="114">
        <f>amount_due+monthly_interest-total_payment</f>
        <v>0</v>
      </c>
    </row>
    <row r="191" spans="1:9" x14ac:dyDescent="0.2">
      <c r="A191">
        <v>185</v>
      </c>
      <c r="B191" s="116">
        <v>47269</v>
      </c>
      <c r="D191" s="114">
        <f t="shared" si="3"/>
        <v>0</v>
      </c>
      <c r="E191" s="114">
        <f>amount_due*interest/12</f>
        <v>0</v>
      </c>
      <c r="F191" s="114">
        <f>IF(monthly_interest+amount_due&gt;regular_payment,regular_payment,monthly_interest+amount_due)</f>
        <v>0</v>
      </c>
      <c r="G191" s="114">
        <v>0</v>
      </c>
      <c r="H191" s="114">
        <f>additional_payment+scheduled</f>
        <v>0</v>
      </c>
      <c r="I191" s="114">
        <f>amount_due+monthly_interest-total_payment</f>
        <v>0</v>
      </c>
    </row>
    <row r="192" spans="1:9" x14ac:dyDescent="0.2">
      <c r="A192">
        <v>186</v>
      </c>
      <c r="B192" s="116">
        <v>47299</v>
      </c>
      <c r="D192" s="114">
        <f t="shared" si="3"/>
        <v>0</v>
      </c>
      <c r="E192" s="114">
        <f>amount_due*interest/12</f>
        <v>0</v>
      </c>
      <c r="F192" s="114">
        <f>IF(monthly_interest+amount_due&gt;regular_payment,regular_payment,monthly_interest+amount_due)</f>
        <v>0</v>
      </c>
      <c r="G192" s="114">
        <v>0</v>
      </c>
      <c r="H192" s="114">
        <f>additional_payment+scheduled</f>
        <v>0</v>
      </c>
      <c r="I192" s="114">
        <f>amount_due+monthly_interest-total_payment</f>
        <v>0</v>
      </c>
    </row>
    <row r="193" spans="1:9" x14ac:dyDescent="0.2">
      <c r="A193">
        <v>187</v>
      </c>
      <c r="B193" s="116">
        <v>47330</v>
      </c>
      <c r="D193" s="114">
        <f t="shared" si="3"/>
        <v>0</v>
      </c>
      <c r="E193" s="114">
        <f>amount_due*interest/12</f>
        <v>0</v>
      </c>
      <c r="F193" s="114">
        <f>IF(monthly_interest+amount_due&gt;regular_payment,regular_payment,monthly_interest+amount_due)</f>
        <v>0</v>
      </c>
      <c r="G193" s="114">
        <v>0</v>
      </c>
      <c r="H193" s="114">
        <f>additional_payment+scheduled</f>
        <v>0</v>
      </c>
      <c r="I193" s="114">
        <f>amount_due+monthly_interest-total_payment</f>
        <v>0</v>
      </c>
    </row>
    <row r="194" spans="1:9" x14ac:dyDescent="0.2">
      <c r="A194">
        <v>188</v>
      </c>
      <c r="B194" s="116">
        <v>47361</v>
      </c>
      <c r="D194" s="114">
        <f t="shared" si="3"/>
        <v>0</v>
      </c>
      <c r="E194" s="114">
        <f>amount_due*interest/12</f>
        <v>0</v>
      </c>
      <c r="F194" s="114">
        <f>IF(monthly_interest+amount_due&gt;regular_payment,regular_payment,monthly_interest+amount_due)</f>
        <v>0</v>
      </c>
      <c r="G194" s="114">
        <v>0</v>
      </c>
      <c r="H194" s="114">
        <f>additional_payment+scheduled</f>
        <v>0</v>
      </c>
      <c r="I194" s="114">
        <f>amount_due+monthly_interest-total_payment</f>
        <v>0</v>
      </c>
    </row>
    <row r="195" spans="1:9" x14ac:dyDescent="0.2">
      <c r="A195">
        <v>189</v>
      </c>
      <c r="B195" s="116">
        <v>47391</v>
      </c>
      <c r="D195" s="114">
        <f t="shared" si="3"/>
        <v>0</v>
      </c>
      <c r="E195" s="114">
        <f>amount_due*interest/12</f>
        <v>0</v>
      </c>
      <c r="F195" s="114">
        <f>IF(monthly_interest+amount_due&gt;regular_payment,regular_payment,monthly_interest+amount_due)</f>
        <v>0</v>
      </c>
      <c r="G195" s="114">
        <v>0</v>
      </c>
      <c r="H195" s="114">
        <f>additional_payment+scheduled</f>
        <v>0</v>
      </c>
      <c r="I195" s="114">
        <f>amount_due+monthly_interest-total_payment</f>
        <v>0</v>
      </c>
    </row>
    <row r="196" spans="1:9" x14ac:dyDescent="0.2">
      <c r="A196">
        <v>190</v>
      </c>
      <c r="B196" s="116">
        <v>47422</v>
      </c>
      <c r="D196" s="114">
        <f t="shared" si="3"/>
        <v>0</v>
      </c>
      <c r="E196" s="114">
        <f>amount_due*interest/12</f>
        <v>0</v>
      </c>
      <c r="F196" s="114">
        <f>IF(monthly_interest+amount_due&gt;regular_payment,regular_payment,monthly_interest+amount_due)</f>
        <v>0</v>
      </c>
      <c r="G196" s="114">
        <v>0</v>
      </c>
      <c r="H196" s="114">
        <f>additional_payment+scheduled</f>
        <v>0</v>
      </c>
      <c r="I196" s="114">
        <f>amount_due+monthly_interest-total_payment</f>
        <v>0</v>
      </c>
    </row>
    <row r="197" spans="1:9" x14ac:dyDescent="0.2">
      <c r="A197">
        <v>191</v>
      </c>
      <c r="B197" s="116">
        <v>47452</v>
      </c>
      <c r="D197" s="114">
        <f t="shared" si="3"/>
        <v>0</v>
      </c>
      <c r="E197" s="114">
        <f>amount_due*interest/12</f>
        <v>0</v>
      </c>
      <c r="F197" s="114">
        <f>IF(monthly_interest+amount_due&gt;regular_payment,regular_payment,monthly_interest+amount_due)</f>
        <v>0</v>
      </c>
      <c r="G197" s="114">
        <v>0</v>
      </c>
      <c r="H197" s="114">
        <f>additional_payment+scheduled</f>
        <v>0</v>
      </c>
      <c r="I197" s="114">
        <f>amount_due+monthly_interest-total_payment</f>
        <v>0</v>
      </c>
    </row>
    <row r="198" spans="1:9" x14ac:dyDescent="0.2">
      <c r="A198">
        <v>192</v>
      </c>
      <c r="B198" s="116">
        <v>47483</v>
      </c>
      <c r="D198" s="114">
        <f t="shared" si="3"/>
        <v>0</v>
      </c>
      <c r="E198" s="114">
        <f>amount_due*interest/12</f>
        <v>0</v>
      </c>
      <c r="F198" s="114">
        <f>IF(monthly_interest+amount_due&gt;regular_payment,regular_payment,monthly_interest+amount_due)</f>
        <v>0</v>
      </c>
      <c r="G198" s="114">
        <v>0</v>
      </c>
      <c r="H198" s="114">
        <f>additional_payment+scheduled</f>
        <v>0</v>
      </c>
      <c r="I198" s="114">
        <f>amount_due+monthly_interest-total_payment</f>
        <v>0</v>
      </c>
    </row>
    <row r="199" spans="1:9" x14ac:dyDescent="0.2">
      <c r="A199">
        <v>193</v>
      </c>
      <c r="B199" s="116">
        <v>47514</v>
      </c>
      <c r="D199" s="114">
        <f t="shared" si="3"/>
        <v>0</v>
      </c>
      <c r="E199" s="114">
        <f>amount_due*interest/12</f>
        <v>0</v>
      </c>
      <c r="F199" s="114">
        <f>IF(monthly_interest+amount_due&gt;regular_payment,regular_payment,monthly_interest+amount_due)</f>
        <v>0</v>
      </c>
      <c r="G199" s="114">
        <v>0</v>
      </c>
      <c r="H199" s="114">
        <f>additional_payment+scheduled</f>
        <v>0</v>
      </c>
      <c r="I199" s="114">
        <f>amount_due+monthly_interest-total_payment</f>
        <v>0</v>
      </c>
    </row>
    <row r="200" spans="1:9" x14ac:dyDescent="0.2">
      <c r="A200">
        <v>194</v>
      </c>
      <c r="B200" s="116">
        <v>47542</v>
      </c>
      <c r="D200" s="114">
        <f t="shared" si="3"/>
        <v>0</v>
      </c>
      <c r="E200" s="114">
        <f>amount_due*interest/12</f>
        <v>0</v>
      </c>
      <c r="F200" s="114">
        <f>IF(monthly_interest+amount_due&gt;regular_payment,regular_payment,monthly_interest+amount_due)</f>
        <v>0</v>
      </c>
      <c r="G200" s="114">
        <v>0</v>
      </c>
      <c r="H200" s="114">
        <f>additional_payment+scheduled</f>
        <v>0</v>
      </c>
      <c r="I200" s="114">
        <f>amount_due+monthly_interest-total_payment</f>
        <v>0</v>
      </c>
    </row>
    <row r="201" spans="1:9" x14ac:dyDescent="0.2">
      <c r="A201">
        <v>195</v>
      </c>
      <c r="B201" s="116">
        <v>47573</v>
      </c>
      <c r="D201" s="114">
        <f t="shared" ref="D201:D264" si="4">I200</f>
        <v>0</v>
      </c>
      <c r="E201" s="114">
        <f>amount_due*interest/12</f>
        <v>0</v>
      </c>
      <c r="F201" s="114">
        <f>IF(monthly_interest+amount_due&gt;regular_payment,regular_payment,monthly_interest+amount_due)</f>
        <v>0</v>
      </c>
      <c r="G201" s="114">
        <v>0</v>
      </c>
      <c r="H201" s="114">
        <f>additional_payment+scheduled</f>
        <v>0</v>
      </c>
      <c r="I201" s="114">
        <f>amount_due+monthly_interest-total_payment</f>
        <v>0</v>
      </c>
    </row>
    <row r="202" spans="1:9" x14ac:dyDescent="0.2">
      <c r="A202">
        <v>196</v>
      </c>
      <c r="B202" s="116">
        <v>47603</v>
      </c>
      <c r="D202" s="114">
        <f t="shared" si="4"/>
        <v>0</v>
      </c>
      <c r="E202" s="114">
        <f>amount_due*interest/12</f>
        <v>0</v>
      </c>
      <c r="F202" s="114">
        <f>IF(monthly_interest+amount_due&gt;regular_payment,regular_payment,monthly_interest+amount_due)</f>
        <v>0</v>
      </c>
      <c r="G202" s="114">
        <v>0</v>
      </c>
      <c r="H202" s="114">
        <f>additional_payment+scheduled</f>
        <v>0</v>
      </c>
      <c r="I202" s="114">
        <f>amount_due+monthly_interest-total_payment</f>
        <v>0</v>
      </c>
    </row>
    <row r="203" spans="1:9" x14ac:dyDescent="0.2">
      <c r="A203">
        <v>197</v>
      </c>
      <c r="B203" s="116">
        <v>47634</v>
      </c>
      <c r="D203" s="114">
        <f t="shared" si="4"/>
        <v>0</v>
      </c>
      <c r="E203" s="114">
        <f>amount_due*interest/12</f>
        <v>0</v>
      </c>
      <c r="F203" s="114">
        <f>IF(monthly_interest+amount_due&gt;regular_payment,regular_payment,monthly_interest+amount_due)</f>
        <v>0</v>
      </c>
      <c r="G203" s="114">
        <v>0</v>
      </c>
      <c r="H203" s="114">
        <f>additional_payment+scheduled</f>
        <v>0</v>
      </c>
      <c r="I203" s="114">
        <f>amount_due+monthly_interest-total_payment</f>
        <v>0</v>
      </c>
    </row>
    <row r="204" spans="1:9" x14ac:dyDescent="0.2">
      <c r="A204">
        <v>198</v>
      </c>
      <c r="B204" s="116">
        <v>47664</v>
      </c>
      <c r="D204" s="114">
        <f t="shared" si="4"/>
        <v>0</v>
      </c>
      <c r="E204" s="114">
        <f>amount_due*interest/12</f>
        <v>0</v>
      </c>
      <c r="F204" s="114">
        <f>IF(monthly_interest+amount_due&gt;regular_payment,regular_payment,monthly_interest+amount_due)</f>
        <v>0</v>
      </c>
      <c r="G204" s="114">
        <v>0</v>
      </c>
      <c r="H204" s="114">
        <f>additional_payment+scheduled</f>
        <v>0</v>
      </c>
      <c r="I204" s="114">
        <f>amount_due+monthly_interest-total_payment</f>
        <v>0</v>
      </c>
    </row>
    <row r="205" spans="1:9" x14ac:dyDescent="0.2">
      <c r="A205">
        <v>199</v>
      </c>
      <c r="B205" s="116">
        <v>47695</v>
      </c>
      <c r="D205" s="114">
        <f t="shared" si="4"/>
        <v>0</v>
      </c>
      <c r="E205" s="114">
        <f>amount_due*interest/12</f>
        <v>0</v>
      </c>
      <c r="F205" s="114">
        <f>IF(monthly_interest+amount_due&gt;regular_payment,regular_payment,monthly_interest+amount_due)</f>
        <v>0</v>
      </c>
      <c r="G205" s="114">
        <v>0</v>
      </c>
      <c r="H205" s="114">
        <f>additional_payment+scheduled</f>
        <v>0</v>
      </c>
      <c r="I205" s="114">
        <f>amount_due+monthly_interest-total_payment</f>
        <v>0</v>
      </c>
    </row>
    <row r="206" spans="1:9" x14ac:dyDescent="0.2">
      <c r="A206">
        <v>200</v>
      </c>
      <c r="B206" s="116">
        <v>47726</v>
      </c>
      <c r="D206" s="114">
        <f t="shared" si="4"/>
        <v>0</v>
      </c>
      <c r="E206" s="114">
        <f>amount_due*interest/12</f>
        <v>0</v>
      </c>
      <c r="F206" s="114">
        <f>IF(monthly_interest+amount_due&gt;regular_payment,regular_payment,monthly_interest+amount_due)</f>
        <v>0</v>
      </c>
      <c r="G206" s="114">
        <v>0</v>
      </c>
      <c r="H206" s="114">
        <f>additional_payment+scheduled</f>
        <v>0</v>
      </c>
      <c r="I206" s="114">
        <f>amount_due+monthly_interest-total_payment</f>
        <v>0</v>
      </c>
    </row>
    <row r="207" spans="1:9" x14ac:dyDescent="0.2">
      <c r="A207">
        <v>201</v>
      </c>
      <c r="B207" s="116">
        <v>47756</v>
      </c>
      <c r="D207" s="114">
        <f t="shared" si="4"/>
        <v>0</v>
      </c>
      <c r="E207" s="114">
        <f>amount_due*interest/12</f>
        <v>0</v>
      </c>
      <c r="F207" s="114">
        <f>IF(monthly_interest+amount_due&gt;regular_payment,regular_payment,monthly_interest+amount_due)</f>
        <v>0</v>
      </c>
      <c r="G207" s="114">
        <v>0</v>
      </c>
      <c r="H207" s="114">
        <f>additional_payment+scheduled</f>
        <v>0</v>
      </c>
      <c r="I207" s="114">
        <f>amount_due+monthly_interest-total_payment</f>
        <v>0</v>
      </c>
    </row>
    <row r="208" spans="1:9" x14ac:dyDescent="0.2">
      <c r="A208">
        <v>202</v>
      </c>
      <c r="B208" s="116">
        <v>47787</v>
      </c>
      <c r="D208" s="114">
        <f t="shared" si="4"/>
        <v>0</v>
      </c>
      <c r="E208" s="114">
        <f>amount_due*interest/12</f>
        <v>0</v>
      </c>
      <c r="F208" s="114">
        <f>IF(monthly_interest+amount_due&gt;regular_payment,regular_payment,monthly_interest+amount_due)</f>
        <v>0</v>
      </c>
      <c r="G208" s="114">
        <v>0</v>
      </c>
      <c r="H208" s="114">
        <f>additional_payment+scheduled</f>
        <v>0</v>
      </c>
      <c r="I208" s="114">
        <f>amount_due+monthly_interest-total_payment</f>
        <v>0</v>
      </c>
    </row>
    <row r="209" spans="1:9" x14ac:dyDescent="0.2">
      <c r="A209">
        <v>203</v>
      </c>
      <c r="B209" s="116">
        <v>47817</v>
      </c>
      <c r="D209" s="114">
        <f t="shared" si="4"/>
        <v>0</v>
      </c>
      <c r="E209" s="114">
        <f>amount_due*interest/12</f>
        <v>0</v>
      </c>
      <c r="F209" s="114">
        <f>IF(monthly_interest+amount_due&gt;regular_payment,regular_payment,monthly_interest+amount_due)</f>
        <v>0</v>
      </c>
      <c r="G209" s="114">
        <v>0</v>
      </c>
      <c r="H209" s="114">
        <f>additional_payment+scheduled</f>
        <v>0</v>
      </c>
      <c r="I209" s="114">
        <f>amount_due+monthly_interest-total_payment</f>
        <v>0</v>
      </c>
    </row>
    <row r="210" spans="1:9" x14ac:dyDescent="0.2">
      <c r="A210">
        <v>204</v>
      </c>
      <c r="B210" s="116">
        <v>47848</v>
      </c>
      <c r="D210" s="114">
        <f t="shared" si="4"/>
        <v>0</v>
      </c>
      <c r="E210" s="114">
        <f>amount_due*interest/12</f>
        <v>0</v>
      </c>
      <c r="F210" s="114">
        <f>IF(monthly_interest+amount_due&gt;regular_payment,regular_payment,monthly_interest+amount_due)</f>
        <v>0</v>
      </c>
      <c r="G210" s="114">
        <v>0</v>
      </c>
      <c r="H210" s="114">
        <f>additional_payment+scheduled</f>
        <v>0</v>
      </c>
      <c r="I210" s="114">
        <f>amount_due+monthly_interest-total_payment</f>
        <v>0</v>
      </c>
    </row>
    <row r="211" spans="1:9" x14ac:dyDescent="0.2">
      <c r="A211">
        <v>205</v>
      </c>
      <c r="B211" s="116">
        <v>47879</v>
      </c>
      <c r="D211" s="114">
        <f t="shared" si="4"/>
        <v>0</v>
      </c>
      <c r="E211" s="114">
        <f>amount_due*interest/12</f>
        <v>0</v>
      </c>
      <c r="F211" s="114">
        <f>IF(monthly_interest+amount_due&gt;regular_payment,regular_payment,monthly_interest+amount_due)</f>
        <v>0</v>
      </c>
      <c r="G211" s="114">
        <v>0</v>
      </c>
      <c r="H211" s="114">
        <f>additional_payment+scheduled</f>
        <v>0</v>
      </c>
      <c r="I211" s="114">
        <f>amount_due+monthly_interest-total_payment</f>
        <v>0</v>
      </c>
    </row>
    <row r="212" spans="1:9" x14ac:dyDescent="0.2">
      <c r="A212">
        <v>206</v>
      </c>
      <c r="B212" s="116">
        <v>47907</v>
      </c>
      <c r="D212" s="114">
        <f t="shared" si="4"/>
        <v>0</v>
      </c>
      <c r="E212" s="114">
        <f>amount_due*interest/12</f>
        <v>0</v>
      </c>
      <c r="F212" s="114">
        <f>IF(monthly_interest+amount_due&gt;regular_payment,regular_payment,monthly_interest+amount_due)</f>
        <v>0</v>
      </c>
      <c r="G212" s="114">
        <v>0</v>
      </c>
      <c r="H212" s="114">
        <f>additional_payment+scheduled</f>
        <v>0</v>
      </c>
      <c r="I212" s="114">
        <f>amount_due+monthly_interest-total_payment</f>
        <v>0</v>
      </c>
    </row>
    <row r="213" spans="1:9" x14ac:dyDescent="0.2">
      <c r="A213">
        <v>207</v>
      </c>
      <c r="B213" s="116">
        <v>47938</v>
      </c>
      <c r="D213" s="114">
        <f t="shared" si="4"/>
        <v>0</v>
      </c>
      <c r="E213" s="114">
        <f>amount_due*interest/12</f>
        <v>0</v>
      </c>
      <c r="F213" s="114">
        <f>IF(monthly_interest+amount_due&gt;regular_payment,regular_payment,monthly_interest+amount_due)</f>
        <v>0</v>
      </c>
      <c r="G213" s="114">
        <v>0</v>
      </c>
      <c r="H213" s="114">
        <f>additional_payment+scheduled</f>
        <v>0</v>
      </c>
      <c r="I213" s="114">
        <f>amount_due+monthly_interest-total_payment</f>
        <v>0</v>
      </c>
    </row>
    <row r="214" spans="1:9" x14ac:dyDescent="0.2">
      <c r="A214">
        <v>208</v>
      </c>
      <c r="B214" s="116">
        <v>47968</v>
      </c>
      <c r="D214" s="114">
        <f t="shared" si="4"/>
        <v>0</v>
      </c>
      <c r="E214" s="114">
        <f>amount_due*interest/12</f>
        <v>0</v>
      </c>
      <c r="F214" s="114">
        <f>IF(monthly_interest+amount_due&gt;regular_payment,regular_payment,monthly_interest+amount_due)</f>
        <v>0</v>
      </c>
      <c r="G214" s="114">
        <v>0</v>
      </c>
      <c r="H214" s="114">
        <f>additional_payment+scheduled</f>
        <v>0</v>
      </c>
      <c r="I214" s="114">
        <f>amount_due+monthly_interest-total_payment</f>
        <v>0</v>
      </c>
    </row>
    <row r="215" spans="1:9" x14ac:dyDescent="0.2">
      <c r="A215">
        <v>209</v>
      </c>
      <c r="B215" s="116">
        <v>47999</v>
      </c>
      <c r="D215" s="114">
        <f t="shared" si="4"/>
        <v>0</v>
      </c>
      <c r="E215" s="114">
        <f>amount_due*interest/12</f>
        <v>0</v>
      </c>
      <c r="F215" s="114">
        <f>IF(monthly_interest+amount_due&gt;regular_payment,regular_payment,monthly_interest+amount_due)</f>
        <v>0</v>
      </c>
      <c r="G215" s="114">
        <v>0</v>
      </c>
      <c r="H215" s="114">
        <f>additional_payment+scheduled</f>
        <v>0</v>
      </c>
      <c r="I215" s="114">
        <f>amount_due+monthly_interest-total_payment</f>
        <v>0</v>
      </c>
    </row>
    <row r="216" spans="1:9" x14ac:dyDescent="0.2">
      <c r="A216">
        <v>210</v>
      </c>
      <c r="B216" s="116">
        <v>48029</v>
      </c>
      <c r="D216" s="114">
        <f t="shared" si="4"/>
        <v>0</v>
      </c>
      <c r="E216" s="114">
        <f>amount_due*interest/12</f>
        <v>0</v>
      </c>
      <c r="F216" s="114">
        <f>IF(monthly_interest+amount_due&gt;regular_payment,regular_payment,monthly_interest+amount_due)</f>
        <v>0</v>
      </c>
      <c r="G216" s="114">
        <v>0</v>
      </c>
      <c r="H216" s="114">
        <f>additional_payment+scheduled</f>
        <v>0</v>
      </c>
      <c r="I216" s="114">
        <f>amount_due+monthly_interest-total_payment</f>
        <v>0</v>
      </c>
    </row>
    <row r="217" spans="1:9" x14ac:dyDescent="0.2">
      <c r="A217">
        <v>211</v>
      </c>
      <c r="B217" s="116">
        <v>48060</v>
      </c>
      <c r="D217" s="114">
        <f t="shared" si="4"/>
        <v>0</v>
      </c>
      <c r="E217" s="114">
        <f>amount_due*interest/12</f>
        <v>0</v>
      </c>
      <c r="F217" s="114">
        <f>IF(monthly_interest+amount_due&gt;regular_payment,regular_payment,monthly_interest+amount_due)</f>
        <v>0</v>
      </c>
      <c r="G217" s="114">
        <v>0</v>
      </c>
      <c r="H217" s="114">
        <f>additional_payment+scheduled</f>
        <v>0</v>
      </c>
      <c r="I217" s="114">
        <f>amount_due+monthly_interest-total_payment</f>
        <v>0</v>
      </c>
    </row>
    <row r="218" spans="1:9" x14ac:dyDescent="0.2">
      <c r="A218">
        <v>212</v>
      </c>
      <c r="B218" s="116">
        <v>48091</v>
      </c>
      <c r="D218" s="114">
        <f t="shared" si="4"/>
        <v>0</v>
      </c>
      <c r="E218" s="114">
        <f>amount_due*interest/12</f>
        <v>0</v>
      </c>
      <c r="F218" s="114">
        <f>IF(monthly_interest+amount_due&gt;regular_payment,regular_payment,monthly_interest+amount_due)</f>
        <v>0</v>
      </c>
      <c r="G218" s="114">
        <v>0</v>
      </c>
      <c r="H218" s="114">
        <f>additional_payment+scheduled</f>
        <v>0</v>
      </c>
      <c r="I218" s="114">
        <f>amount_due+monthly_interest-total_payment</f>
        <v>0</v>
      </c>
    </row>
    <row r="219" spans="1:9" x14ac:dyDescent="0.2">
      <c r="A219">
        <v>213</v>
      </c>
      <c r="B219" s="116">
        <v>48121</v>
      </c>
      <c r="D219" s="114">
        <f t="shared" si="4"/>
        <v>0</v>
      </c>
      <c r="E219" s="114">
        <f>amount_due*interest/12</f>
        <v>0</v>
      </c>
      <c r="F219" s="114">
        <f>IF(monthly_interest+amount_due&gt;regular_payment,regular_payment,monthly_interest+amount_due)</f>
        <v>0</v>
      </c>
      <c r="G219" s="114">
        <v>0</v>
      </c>
      <c r="H219" s="114">
        <f>additional_payment+scheduled</f>
        <v>0</v>
      </c>
      <c r="I219" s="114">
        <f>amount_due+monthly_interest-total_payment</f>
        <v>0</v>
      </c>
    </row>
    <row r="220" spans="1:9" x14ac:dyDescent="0.2">
      <c r="A220">
        <v>214</v>
      </c>
      <c r="B220" s="116">
        <v>48152</v>
      </c>
      <c r="D220" s="114">
        <f t="shared" si="4"/>
        <v>0</v>
      </c>
      <c r="E220" s="114">
        <f>amount_due*interest/12</f>
        <v>0</v>
      </c>
      <c r="F220" s="114">
        <f>IF(monthly_interest+amount_due&gt;regular_payment,regular_payment,monthly_interest+amount_due)</f>
        <v>0</v>
      </c>
      <c r="G220" s="114">
        <v>0</v>
      </c>
      <c r="H220" s="114">
        <f>additional_payment+scheduled</f>
        <v>0</v>
      </c>
      <c r="I220" s="114">
        <f>amount_due+monthly_interest-total_payment</f>
        <v>0</v>
      </c>
    </row>
    <row r="221" spans="1:9" x14ac:dyDescent="0.2">
      <c r="A221">
        <v>215</v>
      </c>
      <c r="B221" s="116">
        <v>48182</v>
      </c>
      <c r="D221" s="114">
        <f t="shared" si="4"/>
        <v>0</v>
      </c>
      <c r="E221" s="114">
        <f>amount_due*interest/12</f>
        <v>0</v>
      </c>
      <c r="F221" s="114">
        <f>IF(monthly_interest+amount_due&gt;regular_payment,regular_payment,monthly_interest+amount_due)</f>
        <v>0</v>
      </c>
      <c r="G221" s="114">
        <v>0</v>
      </c>
      <c r="H221" s="114">
        <f>additional_payment+scheduled</f>
        <v>0</v>
      </c>
      <c r="I221" s="114">
        <f>amount_due+monthly_interest-total_payment</f>
        <v>0</v>
      </c>
    </row>
    <row r="222" spans="1:9" x14ac:dyDescent="0.2">
      <c r="A222">
        <v>216</v>
      </c>
      <c r="B222" s="116">
        <v>48213</v>
      </c>
      <c r="D222" s="114">
        <f t="shared" si="4"/>
        <v>0</v>
      </c>
      <c r="E222" s="114">
        <f>amount_due*interest/12</f>
        <v>0</v>
      </c>
      <c r="F222" s="114">
        <f>IF(monthly_interest+amount_due&gt;regular_payment,regular_payment,monthly_interest+amount_due)</f>
        <v>0</v>
      </c>
      <c r="G222" s="114">
        <v>0</v>
      </c>
      <c r="H222" s="114">
        <f>additional_payment+scheduled</f>
        <v>0</v>
      </c>
      <c r="I222" s="114">
        <f>amount_due+monthly_interest-total_payment</f>
        <v>0</v>
      </c>
    </row>
    <row r="223" spans="1:9" x14ac:dyDescent="0.2">
      <c r="A223">
        <v>217</v>
      </c>
      <c r="B223" s="116">
        <v>48244</v>
      </c>
      <c r="D223" s="114">
        <f t="shared" si="4"/>
        <v>0</v>
      </c>
      <c r="E223" s="114">
        <f>amount_due*interest/12</f>
        <v>0</v>
      </c>
      <c r="F223" s="114">
        <f>IF(monthly_interest+amount_due&gt;regular_payment,regular_payment,monthly_interest+amount_due)</f>
        <v>0</v>
      </c>
      <c r="G223" s="114">
        <v>0</v>
      </c>
      <c r="H223" s="114">
        <f>additional_payment+scheduled</f>
        <v>0</v>
      </c>
      <c r="I223" s="114">
        <f>amount_due+monthly_interest-total_payment</f>
        <v>0</v>
      </c>
    </row>
    <row r="224" spans="1:9" x14ac:dyDescent="0.2">
      <c r="A224">
        <v>218</v>
      </c>
      <c r="B224" s="116">
        <v>48273</v>
      </c>
      <c r="D224" s="114">
        <f t="shared" si="4"/>
        <v>0</v>
      </c>
      <c r="E224" s="114">
        <f>amount_due*interest/12</f>
        <v>0</v>
      </c>
      <c r="F224" s="114">
        <f>IF(monthly_interest+amount_due&gt;regular_payment,regular_payment,monthly_interest+amount_due)</f>
        <v>0</v>
      </c>
      <c r="G224" s="114">
        <v>0</v>
      </c>
      <c r="H224" s="114">
        <f>additional_payment+scheduled</f>
        <v>0</v>
      </c>
      <c r="I224" s="114">
        <f>amount_due+monthly_interest-total_payment</f>
        <v>0</v>
      </c>
    </row>
    <row r="225" spans="1:9" x14ac:dyDescent="0.2">
      <c r="A225">
        <v>219</v>
      </c>
      <c r="B225" s="116">
        <v>48304</v>
      </c>
      <c r="D225" s="114">
        <f t="shared" si="4"/>
        <v>0</v>
      </c>
      <c r="E225" s="114">
        <f>amount_due*interest/12</f>
        <v>0</v>
      </c>
      <c r="F225" s="114">
        <f>IF(monthly_interest+amount_due&gt;regular_payment,regular_payment,monthly_interest+amount_due)</f>
        <v>0</v>
      </c>
      <c r="G225" s="114">
        <v>0</v>
      </c>
      <c r="H225" s="114">
        <f>additional_payment+scheduled</f>
        <v>0</v>
      </c>
      <c r="I225" s="114">
        <f>amount_due+monthly_interest-total_payment</f>
        <v>0</v>
      </c>
    </row>
    <row r="226" spans="1:9" x14ac:dyDescent="0.2">
      <c r="A226">
        <v>220</v>
      </c>
      <c r="B226" s="116">
        <v>48334</v>
      </c>
      <c r="D226" s="114">
        <f t="shared" si="4"/>
        <v>0</v>
      </c>
      <c r="E226" s="114">
        <f>amount_due*interest/12</f>
        <v>0</v>
      </c>
      <c r="F226" s="114">
        <f>IF(monthly_interest+amount_due&gt;regular_payment,regular_payment,monthly_interest+amount_due)</f>
        <v>0</v>
      </c>
      <c r="G226" s="114">
        <v>0</v>
      </c>
      <c r="H226" s="114">
        <f>additional_payment+scheduled</f>
        <v>0</v>
      </c>
      <c r="I226" s="114">
        <f>amount_due+monthly_interest-total_payment</f>
        <v>0</v>
      </c>
    </row>
    <row r="227" spans="1:9" x14ac:dyDescent="0.2">
      <c r="A227">
        <v>221</v>
      </c>
      <c r="B227" s="116">
        <v>48365</v>
      </c>
      <c r="D227" s="114">
        <f t="shared" si="4"/>
        <v>0</v>
      </c>
      <c r="E227" s="114">
        <f>amount_due*interest/12</f>
        <v>0</v>
      </c>
      <c r="F227" s="114">
        <f>IF(monthly_interest+amount_due&gt;regular_payment,regular_payment,monthly_interest+amount_due)</f>
        <v>0</v>
      </c>
      <c r="G227" s="114">
        <v>0</v>
      </c>
      <c r="H227" s="114">
        <f>additional_payment+scheduled</f>
        <v>0</v>
      </c>
      <c r="I227" s="114">
        <f>amount_due+monthly_interest-total_payment</f>
        <v>0</v>
      </c>
    </row>
    <row r="228" spans="1:9" x14ac:dyDescent="0.2">
      <c r="A228">
        <v>222</v>
      </c>
      <c r="B228" s="116">
        <v>48395</v>
      </c>
      <c r="D228" s="114">
        <f t="shared" si="4"/>
        <v>0</v>
      </c>
      <c r="E228" s="114">
        <f>amount_due*interest/12</f>
        <v>0</v>
      </c>
      <c r="F228" s="114">
        <f>IF(monthly_interest+amount_due&gt;regular_payment,regular_payment,monthly_interest+amount_due)</f>
        <v>0</v>
      </c>
      <c r="G228" s="114">
        <v>0</v>
      </c>
      <c r="H228" s="114">
        <f>additional_payment+scheduled</f>
        <v>0</v>
      </c>
      <c r="I228" s="114">
        <f>amount_due+monthly_interest-total_payment</f>
        <v>0</v>
      </c>
    </row>
    <row r="229" spans="1:9" x14ac:dyDescent="0.2">
      <c r="A229">
        <v>223</v>
      </c>
      <c r="B229" s="116">
        <v>48426</v>
      </c>
      <c r="D229" s="114">
        <f t="shared" si="4"/>
        <v>0</v>
      </c>
      <c r="E229" s="114">
        <f>amount_due*interest/12</f>
        <v>0</v>
      </c>
      <c r="F229" s="114">
        <f>IF(monthly_interest+amount_due&gt;regular_payment,regular_payment,monthly_interest+amount_due)</f>
        <v>0</v>
      </c>
      <c r="G229" s="114">
        <v>0</v>
      </c>
      <c r="H229" s="114">
        <f>additional_payment+scheduled</f>
        <v>0</v>
      </c>
      <c r="I229" s="114">
        <f>amount_due+monthly_interest-total_payment</f>
        <v>0</v>
      </c>
    </row>
    <row r="230" spans="1:9" x14ac:dyDescent="0.2">
      <c r="A230">
        <v>224</v>
      </c>
      <c r="B230" s="116">
        <v>48457</v>
      </c>
      <c r="D230" s="114">
        <f t="shared" si="4"/>
        <v>0</v>
      </c>
      <c r="E230" s="114">
        <f>amount_due*interest/12</f>
        <v>0</v>
      </c>
      <c r="F230" s="114">
        <f>IF(monthly_interest+amount_due&gt;regular_payment,regular_payment,monthly_interest+amount_due)</f>
        <v>0</v>
      </c>
      <c r="G230" s="114">
        <v>0</v>
      </c>
      <c r="H230" s="114">
        <f>additional_payment+scheduled</f>
        <v>0</v>
      </c>
      <c r="I230" s="114">
        <f>amount_due+monthly_interest-total_payment</f>
        <v>0</v>
      </c>
    </row>
    <row r="231" spans="1:9" x14ac:dyDescent="0.2">
      <c r="A231">
        <v>225</v>
      </c>
      <c r="B231" s="116">
        <v>48487</v>
      </c>
      <c r="D231" s="114">
        <f t="shared" si="4"/>
        <v>0</v>
      </c>
      <c r="E231" s="114">
        <f>amount_due*interest/12</f>
        <v>0</v>
      </c>
      <c r="F231" s="114">
        <f>IF(monthly_interest+amount_due&gt;regular_payment,regular_payment,monthly_interest+amount_due)</f>
        <v>0</v>
      </c>
      <c r="G231" s="114">
        <v>0</v>
      </c>
      <c r="H231" s="114">
        <f>additional_payment+scheduled</f>
        <v>0</v>
      </c>
      <c r="I231" s="114">
        <f>amount_due+monthly_interest-total_payment</f>
        <v>0</v>
      </c>
    </row>
    <row r="232" spans="1:9" x14ac:dyDescent="0.2">
      <c r="A232">
        <v>226</v>
      </c>
      <c r="B232" s="116">
        <v>48518</v>
      </c>
      <c r="D232" s="114">
        <f t="shared" si="4"/>
        <v>0</v>
      </c>
      <c r="E232" s="114">
        <f>amount_due*interest/12</f>
        <v>0</v>
      </c>
      <c r="F232" s="114">
        <f>IF(monthly_interest+amount_due&gt;regular_payment,regular_payment,monthly_interest+amount_due)</f>
        <v>0</v>
      </c>
      <c r="G232" s="114">
        <v>0</v>
      </c>
      <c r="H232" s="114">
        <f>additional_payment+scheduled</f>
        <v>0</v>
      </c>
      <c r="I232" s="114">
        <f>amount_due+monthly_interest-total_payment</f>
        <v>0</v>
      </c>
    </row>
    <row r="233" spans="1:9" x14ac:dyDescent="0.2">
      <c r="A233">
        <v>227</v>
      </c>
      <c r="B233" s="116">
        <v>48548</v>
      </c>
      <c r="D233" s="114">
        <f t="shared" si="4"/>
        <v>0</v>
      </c>
      <c r="E233" s="114">
        <f>amount_due*interest/12</f>
        <v>0</v>
      </c>
      <c r="F233" s="114">
        <f>IF(monthly_interest+amount_due&gt;regular_payment,regular_payment,monthly_interest+amount_due)</f>
        <v>0</v>
      </c>
      <c r="G233" s="114">
        <v>0</v>
      </c>
      <c r="H233" s="114">
        <f>additional_payment+scheduled</f>
        <v>0</v>
      </c>
      <c r="I233" s="114">
        <f>amount_due+monthly_interest-total_payment</f>
        <v>0</v>
      </c>
    </row>
    <row r="234" spans="1:9" x14ac:dyDescent="0.2">
      <c r="A234">
        <v>228</v>
      </c>
      <c r="B234" s="116">
        <v>48579</v>
      </c>
      <c r="D234" s="114">
        <f t="shared" si="4"/>
        <v>0</v>
      </c>
      <c r="E234" s="114">
        <f>amount_due*interest/12</f>
        <v>0</v>
      </c>
      <c r="F234" s="114">
        <f>IF(monthly_interest+amount_due&gt;regular_payment,regular_payment,monthly_interest+amount_due)</f>
        <v>0</v>
      </c>
      <c r="G234" s="114">
        <v>0</v>
      </c>
      <c r="H234" s="114">
        <f>additional_payment+scheduled</f>
        <v>0</v>
      </c>
      <c r="I234" s="114">
        <f>amount_due+monthly_interest-total_payment</f>
        <v>0</v>
      </c>
    </row>
    <row r="235" spans="1:9" x14ac:dyDescent="0.2">
      <c r="A235">
        <v>229</v>
      </c>
      <c r="B235" s="116">
        <v>48610</v>
      </c>
      <c r="D235" s="114">
        <f t="shared" si="4"/>
        <v>0</v>
      </c>
      <c r="E235" s="114">
        <f>amount_due*interest/12</f>
        <v>0</v>
      </c>
      <c r="F235" s="114">
        <f>IF(monthly_interest+amount_due&gt;regular_payment,regular_payment,monthly_interest+amount_due)</f>
        <v>0</v>
      </c>
      <c r="G235" s="114">
        <v>0</v>
      </c>
      <c r="H235" s="114">
        <f>additional_payment+scheduled</f>
        <v>0</v>
      </c>
      <c r="I235" s="114">
        <f>amount_due+monthly_interest-total_payment</f>
        <v>0</v>
      </c>
    </row>
    <row r="236" spans="1:9" x14ac:dyDescent="0.2">
      <c r="A236">
        <v>230</v>
      </c>
      <c r="B236" s="116">
        <v>48638</v>
      </c>
      <c r="D236" s="114">
        <f t="shared" si="4"/>
        <v>0</v>
      </c>
      <c r="E236" s="114">
        <f>amount_due*interest/12</f>
        <v>0</v>
      </c>
      <c r="F236" s="114">
        <f>IF(monthly_interest+amount_due&gt;regular_payment,regular_payment,monthly_interest+amount_due)</f>
        <v>0</v>
      </c>
      <c r="G236" s="114">
        <v>0</v>
      </c>
      <c r="H236" s="114">
        <f>additional_payment+scheduled</f>
        <v>0</v>
      </c>
      <c r="I236" s="114">
        <f>amount_due+monthly_interest-total_payment</f>
        <v>0</v>
      </c>
    </row>
    <row r="237" spans="1:9" x14ac:dyDescent="0.2">
      <c r="A237">
        <v>231</v>
      </c>
      <c r="B237" s="116">
        <v>48669</v>
      </c>
      <c r="D237" s="114">
        <f t="shared" si="4"/>
        <v>0</v>
      </c>
      <c r="E237" s="114">
        <f>amount_due*interest/12</f>
        <v>0</v>
      </c>
      <c r="F237" s="114">
        <f>IF(monthly_interest+amount_due&gt;regular_payment,regular_payment,monthly_interest+amount_due)</f>
        <v>0</v>
      </c>
      <c r="G237" s="114">
        <v>0</v>
      </c>
      <c r="H237" s="114">
        <f>additional_payment+scheduled</f>
        <v>0</v>
      </c>
      <c r="I237" s="114">
        <f>amount_due+monthly_interest-total_payment</f>
        <v>0</v>
      </c>
    </row>
    <row r="238" spans="1:9" x14ac:dyDescent="0.2">
      <c r="A238">
        <v>232</v>
      </c>
      <c r="B238" s="116">
        <v>48699</v>
      </c>
      <c r="D238" s="114">
        <f t="shared" si="4"/>
        <v>0</v>
      </c>
      <c r="E238" s="114">
        <f>amount_due*interest/12</f>
        <v>0</v>
      </c>
      <c r="F238" s="114">
        <f>IF(monthly_interest+amount_due&gt;regular_payment,regular_payment,monthly_interest+amount_due)</f>
        <v>0</v>
      </c>
      <c r="G238" s="114">
        <v>0</v>
      </c>
      <c r="H238" s="114">
        <f>additional_payment+scheduled</f>
        <v>0</v>
      </c>
      <c r="I238" s="114">
        <f>amount_due+monthly_interest-total_payment</f>
        <v>0</v>
      </c>
    </row>
    <row r="239" spans="1:9" x14ac:dyDescent="0.2">
      <c r="A239">
        <v>233</v>
      </c>
      <c r="B239" s="116">
        <v>48730</v>
      </c>
      <c r="D239" s="114">
        <f t="shared" si="4"/>
        <v>0</v>
      </c>
      <c r="E239" s="114">
        <f>amount_due*interest/12</f>
        <v>0</v>
      </c>
      <c r="F239" s="114">
        <f>IF(monthly_interest+amount_due&gt;regular_payment,regular_payment,monthly_interest+amount_due)</f>
        <v>0</v>
      </c>
      <c r="G239" s="114">
        <v>0</v>
      </c>
      <c r="H239" s="114">
        <f>additional_payment+scheduled</f>
        <v>0</v>
      </c>
      <c r="I239" s="114">
        <f>amount_due+monthly_interest-total_payment</f>
        <v>0</v>
      </c>
    </row>
    <row r="240" spans="1:9" x14ac:dyDescent="0.2">
      <c r="A240">
        <v>234</v>
      </c>
      <c r="B240" s="116">
        <v>48760</v>
      </c>
      <c r="D240" s="114">
        <f t="shared" si="4"/>
        <v>0</v>
      </c>
      <c r="E240" s="114">
        <f>amount_due*interest/12</f>
        <v>0</v>
      </c>
      <c r="F240" s="114">
        <f>IF(monthly_interest+amount_due&gt;regular_payment,regular_payment,monthly_interest+amount_due)</f>
        <v>0</v>
      </c>
      <c r="G240" s="114">
        <v>0</v>
      </c>
      <c r="H240" s="114">
        <f>additional_payment+scheduled</f>
        <v>0</v>
      </c>
      <c r="I240" s="114">
        <f>amount_due+monthly_interest-total_payment</f>
        <v>0</v>
      </c>
    </row>
    <row r="241" spans="1:9" x14ac:dyDescent="0.2">
      <c r="A241">
        <v>235</v>
      </c>
      <c r="B241" s="116">
        <v>48791</v>
      </c>
      <c r="D241" s="114">
        <f t="shared" si="4"/>
        <v>0</v>
      </c>
      <c r="E241" s="114">
        <f>amount_due*interest/12</f>
        <v>0</v>
      </c>
      <c r="F241" s="114">
        <f>IF(monthly_interest+amount_due&gt;regular_payment,regular_payment,monthly_interest+amount_due)</f>
        <v>0</v>
      </c>
      <c r="G241" s="114">
        <v>0</v>
      </c>
      <c r="H241" s="114">
        <f>additional_payment+scheduled</f>
        <v>0</v>
      </c>
      <c r="I241" s="114">
        <f>amount_due+monthly_interest-total_payment</f>
        <v>0</v>
      </c>
    </row>
    <row r="242" spans="1:9" x14ac:dyDescent="0.2">
      <c r="A242">
        <v>236</v>
      </c>
      <c r="B242" s="116">
        <v>48822</v>
      </c>
      <c r="D242" s="114">
        <f t="shared" si="4"/>
        <v>0</v>
      </c>
      <c r="E242" s="114">
        <f>amount_due*interest/12</f>
        <v>0</v>
      </c>
      <c r="F242" s="114">
        <f>IF(monthly_interest+amount_due&gt;regular_payment,regular_payment,monthly_interest+amount_due)</f>
        <v>0</v>
      </c>
      <c r="G242" s="114">
        <v>0</v>
      </c>
      <c r="H242" s="114">
        <f>additional_payment+scheduled</f>
        <v>0</v>
      </c>
      <c r="I242" s="114">
        <f>amount_due+monthly_interest-total_payment</f>
        <v>0</v>
      </c>
    </row>
    <row r="243" spans="1:9" x14ac:dyDescent="0.2">
      <c r="A243">
        <v>237</v>
      </c>
      <c r="B243" s="116">
        <v>48852</v>
      </c>
      <c r="D243" s="114">
        <f t="shared" si="4"/>
        <v>0</v>
      </c>
      <c r="E243" s="114">
        <f>amount_due*interest/12</f>
        <v>0</v>
      </c>
      <c r="F243" s="114">
        <f>IF(monthly_interest+amount_due&gt;regular_payment,regular_payment,monthly_interest+amount_due)</f>
        <v>0</v>
      </c>
      <c r="G243" s="114">
        <v>0</v>
      </c>
      <c r="H243" s="114">
        <f>additional_payment+scheduled</f>
        <v>0</v>
      </c>
      <c r="I243" s="114">
        <f>amount_due+monthly_interest-total_payment</f>
        <v>0</v>
      </c>
    </row>
    <row r="244" spans="1:9" x14ac:dyDescent="0.2">
      <c r="A244">
        <v>238</v>
      </c>
      <c r="B244" s="116">
        <v>48883</v>
      </c>
      <c r="D244" s="114">
        <f t="shared" si="4"/>
        <v>0</v>
      </c>
      <c r="E244" s="114">
        <f>amount_due*interest/12</f>
        <v>0</v>
      </c>
      <c r="F244" s="114">
        <f>IF(monthly_interest+amount_due&gt;regular_payment,regular_payment,monthly_interest+amount_due)</f>
        <v>0</v>
      </c>
      <c r="G244" s="114">
        <v>0</v>
      </c>
      <c r="H244" s="114">
        <f>additional_payment+scheduled</f>
        <v>0</v>
      </c>
      <c r="I244" s="114">
        <f>amount_due+monthly_interest-total_payment</f>
        <v>0</v>
      </c>
    </row>
    <row r="245" spans="1:9" x14ac:dyDescent="0.2">
      <c r="A245">
        <v>239</v>
      </c>
      <c r="B245" s="116">
        <v>48913</v>
      </c>
      <c r="D245" s="114">
        <f t="shared" si="4"/>
        <v>0</v>
      </c>
      <c r="E245" s="114">
        <f>amount_due*interest/12</f>
        <v>0</v>
      </c>
      <c r="F245" s="114">
        <f>IF(monthly_interest+amount_due&gt;regular_payment,regular_payment,monthly_interest+amount_due)</f>
        <v>0</v>
      </c>
      <c r="G245" s="114">
        <v>0</v>
      </c>
      <c r="H245" s="114">
        <f>additional_payment+scheduled</f>
        <v>0</v>
      </c>
      <c r="I245" s="114">
        <f>amount_due+monthly_interest-total_payment</f>
        <v>0</v>
      </c>
    </row>
    <row r="246" spans="1:9" x14ac:dyDescent="0.2">
      <c r="A246">
        <v>240</v>
      </c>
      <c r="B246" s="116">
        <v>48944</v>
      </c>
      <c r="D246" s="114">
        <f t="shared" si="4"/>
        <v>0</v>
      </c>
      <c r="E246" s="114">
        <f>amount_due*interest/12</f>
        <v>0</v>
      </c>
      <c r="F246" s="114">
        <f>IF(monthly_interest+amount_due&gt;regular_payment,regular_payment,monthly_interest+amount_due)</f>
        <v>0</v>
      </c>
      <c r="G246" s="114">
        <v>0</v>
      </c>
      <c r="H246" s="114">
        <f>additional_payment+scheduled</f>
        <v>0</v>
      </c>
      <c r="I246" s="114">
        <f>amount_due+monthly_interest-total_payment</f>
        <v>0</v>
      </c>
    </row>
    <row r="247" spans="1:9" x14ac:dyDescent="0.2">
      <c r="A247">
        <v>241</v>
      </c>
      <c r="B247" s="116">
        <v>48975</v>
      </c>
      <c r="D247" s="114">
        <f t="shared" si="4"/>
        <v>0</v>
      </c>
      <c r="E247" s="114">
        <f>amount_due*interest/12</f>
        <v>0</v>
      </c>
      <c r="F247" s="114">
        <f>IF(monthly_interest+amount_due&gt;regular_payment,regular_payment,monthly_interest+amount_due)</f>
        <v>0</v>
      </c>
      <c r="G247" s="114">
        <v>0</v>
      </c>
      <c r="H247" s="114">
        <f>additional_payment+scheduled</f>
        <v>0</v>
      </c>
      <c r="I247" s="114">
        <f>amount_due+monthly_interest-total_payment</f>
        <v>0</v>
      </c>
    </row>
    <row r="248" spans="1:9" x14ac:dyDescent="0.2">
      <c r="A248">
        <v>242</v>
      </c>
      <c r="B248" s="116">
        <v>49003</v>
      </c>
      <c r="D248" s="114">
        <f t="shared" si="4"/>
        <v>0</v>
      </c>
      <c r="E248" s="114">
        <f>amount_due*interest/12</f>
        <v>0</v>
      </c>
      <c r="F248" s="114">
        <f>IF(monthly_interest+amount_due&gt;regular_payment,regular_payment,monthly_interest+amount_due)</f>
        <v>0</v>
      </c>
      <c r="G248" s="114">
        <v>0</v>
      </c>
      <c r="H248" s="114">
        <f>additional_payment+scheduled</f>
        <v>0</v>
      </c>
      <c r="I248" s="114">
        <f>amount_due+monthly_interest-total_payment</f>
        <v>0</v>
      </c>
    </row>
    <row r="249" spans="1:9" x14ac:dyDescent="0.2">
      <c r="A249">
        <v>243</v>
      </c>
      <c r="B249" s="116">
        <v>49034</v>
      </c>
      <c r="D249" s="114">
        <f t="shared" si="4"/>
        <v>0</v>
      </c>
      <c r="E249" s="114">
        <f>amount_due*interest/12</f>
        <v>0</v>
      </c>
      <c r="F249" s="114">
        <f>IF(monthly_interest+amount_due&gt;regular_payment,regular_payment,monthly_interest+amount_due)</f>
        <v>0</v>
      </c>
      <c r="G249" s="114">
        <v>0</v>
      </c>
      <c r="H249" s="114">
        <f>additional_payment+scheduled</f>
        <v>0</v>
      </c>
      <c r="I249" s="114">
        <f>amount_due+monthly_interest-total_payment</f>
        <v>0</v>
      </c>
    </row>
    <row r="250" spans="1:9" x14ac:dyDescent="0.2">
      <c r="A250">
        <v>244</v>
      </c>
      <c r="B250" s="116">
        <v>49064</v>
      </c>
      <c r="D250" s="114">
        <f t="shared" si="4"/>
        <v>0</v>
      </c>
      <c r="E250" s="114">
        <f>amount_due*interest/12</f>
        <v>0</v>
      </c>
      <c r="F250" s="114">
        <f>IF(monthly_interest+amount_due&gt;regular_payment,regular_payment,monthly_interest+amount_due)</f>
        <v>0</v>
      </c>
      <c r="G250" s="114">
        <v>0</v>
      </c>
      <c r="H250" s="114">
        <f>additional_payment+scheduled</f>
        <v>0</v>
      </c>
      <c r="I250" s="114">
        <f>amount_due+monthly_interest-total_payment</f>
        <v>0</v>
      </c>
    </row>
    <row r="251" spans="1:9" x14ac:dyDescent="0.2">
      <c r="A251">
        <v>245</v>
      </c>
      <c r="B251" s="116">
        <v>49095</v>
      </c>
      <c r="D251" s="114">
        <f t="shared" si="4"/>
        <v>0</v>
      </c>
      <c r="E251" s="114">
        <f>amount_due*interest/12</f>
        <v>0</v>
      </c>
      <c r="F251" s="114">
        <f>IF(monthly_interest+amount_due&gt;regular_payment,regular_payment,monthly_interest+amount_due)</f>
        <v>0</v>
      </c>
      <c r="G251" s="114">
        <v>0</v>
      </c>
      <c r="H251" s="114">
        <f>additional_payment+scheduled</f>
        <v>0</v>
      </c>
      <c r="I251" s="114">
        <f>amount_due+monthly_interest-total_payment</f>
        <v>0</v>
      </c>
    </row>
    <row r="252" spans="1:9" x14ac:dyDescent="0.2">
      <c r="A252">
        <v>246</v>
      </c>
      <c r="B252" s="116">
        <v>49125</v>
      </c>
      <c r="D252" s="114">
        <f t="shared" si="4"/>
        <v>0</v>
      </c>
      <c r="E252" s="114">
        <f>amount_due*interest/12</f>
        <v>0</v>
      </c>
      <c r="F252" s="114">
        <f>IF(monthly_interest+amount_due&gt;regular_payment,regular_payment,monthly_interest+amount_due)</f>
        <v>0</v>
      </c>
      <c r="G252" s="114">
        <v>0</v>
      </c>
      <c r="H252" s="114">
        <f>additional_payment+scheduled</f>
        <v>0</v>
      </c>
      <c r="I252" s="114">
        <f>amount_due+monthly_interest-total_payment</f>
        <v>0</v>
      </c>
    </row>
    <row r="253" spans="1:9" x14ac:dyDescent="0.2">
      <c r="A253">
        <v>247</v>
      </c>
      <c r="B253" s="116">
        <v>49156</v>
      </c>
      <c r="D253" s="114">
        <f t="shared" si="4"/>
        <v>0</v>
      </c>
      <c r="E253" s="114">
        <f>amount_due*interest/12</f>
        <v>0</v>
      </c>
      <c r="F253" s="114">
        <f>IF(monthly_interest+amount_due&gt;regular_payment,regular_payment,monthly_interest+amount_due)</f>
        <v>0</v>
      </c>
      <c r="G253" s="114">
        <v>0</v>
      </c>
      <c r="H253" s="114">
        <f>additional_payment+scheduled</f>
        <v>0</v>
      </c>
      <c r="I253" s="114">
        <f>amount_due+monthly_interest-total_payment</f>
        <v>0</v>
      </c>
    </row>
    <row r="254" spans="1:9" x14ac:dyDescent="0.2">
      <c r="A254">
        <v>248</v>
      </c>
      <c r="B254" s="116">
        <v>49187</v>
      </c>
      <c r="D254" s="114">
        <f t="shared" si="4"/>
        <v>0</v>
      </c>
      <c r="E254" s="114">
        <f>amount_due*interest/12</f>
        <v>0</v>
      </c>
      <c r="F254" s="114">
        <f>IF(monthly_interest+amount_due&gt;regular_payment,regular_payment,monthly_interest+amount_due)</f>
        <v>0</v>
      </c>
      <c r="G254" s="114">
        <v>0</v>
      </c>
      <c r="H254" s="114">
        <f>additional_payment+scheduled</f>
        <v>0</v>
      </c>
      <c r="I254" s="114">
        <f>amount_due+monthly_interest-total_payment</f>
        <v>0</v>
      </c>
    </row>
    <row r="255" spans="1:9" x14ac:dyDescent="0.2">
      <c r="A255">
        <v>249</v>
      </c>
      <c r="B255" s="116">
        <v>49217</v>
      </c>
      <c r="D255" s="114">
        <f t="shared" si="4"/>
        <v>0</v>
      </c>
      <c r="E255" s="114">
        <f>amount_due*interest/12</f>
        <v>0</v>
      </c>
      <c r="F255" s="114">
        <f>IF(monthly_interest+amount_due&gt;regular_payment,regular_payment,monthly_interest+amount_due)</f>
        <v>0</v>
      </c>
      <c r="G255" s="114">
        <v>0</v>
      </c>
      <c r="H255" s="114">
        <f>additional_payment+scheduled</f>
        <v>0</v>
      </c>
      <c r="I255" s="114">
        <f>amount_due+monthly_interest-total_payment</f>
        <v>0</v>
      </c>
    </row>
    <row r="256" spans="1:9" x14ac:dyDescent="0.2">
      <c r="A256">
        <v>250</v>
      </c>
      <c r="B256" s="116">
        <v>49248</v>
      </c>
      <c r="D256" s="114">
        <f t="shared" si="4"/>
        <v>0</v>
      </c>
      <c r="E256" s="114">
        <f>amount_due*interest/12</f>
        <v>0</v>
      </c>
      <c r="F256" s="114">
        <f>IF(monthly_interest+amount_due&gt;regular_payment,regular_payment,monthly_interest+amount_due)</f>
        <v>0</v>
      </c>
      <c r="G256" s="114">
        <v>0</v>
      </c>
      <c r="H256" s="114">
        <f>additional_payment+scheduled</f>
        <v>0</v>
      </c>
      <c r="I256" s="114">
        <f>amount_due+monthly_interest-total_payment</f>
        <v>0</v>
      </c>
    </row>
    <row r="257" spans="1:9" x14ac:dyDescent="0.2">
      <c r="A257">
        <v>251</v>
      </c>
      <c r="B257" s="116">
        <v>49278</v>
      </c>
      <c r="D257" s="114">
        <f t="shared" si="4"/>
        <v>0</v>
      </c>
      <c r="E257" s="114">
        <f>amount_due*interest/12</f>
        <v>0</v>
      </c>
      <c r="F257" s="114">
        <f>IF(monthly_interest+amount_due&gt;regular_payment,regular_payment,monthly_interest+amount_due)</f>
        <v>0</v>
      </c>
      <c r="G257" s="114">
        <v>0</v>
      </c>
      <c r="H257" s="114">
        <f>additional_payment+scheduled</f>
        <v>0</v>
      </c>
      <c r="I257" s="114">
        <f>amount_due+monthly_interest-total_payment</f>
        <v>0</v>
      </c>
    </row>
    <row r="258" spans="1:9" x14ac:dyDescent="0.2">
      <c r="A258">
        <v>252</v>
      </c>
      <c r="B258" s="116">
        <v>49309</v>
      </c>
      <c r="D258" s="114">
        <f t="shared" si="4"/>
        <v>0</v>
      </c>
      <c r="E258" s="114">
        <f>amount_due*interest/12</f>
        <v>0</v>
      </c>
      <c r="F258" s="114">
        <f>IF(monthly_interest+amount_due&gt;regular_payment,regular_payment,monthly_interest+amount_due)</f>
        <v>0</v>
      </c>
      <c r="G258" s="114">
        <v>0</v>
      </c>
      <c r="H258" s="114">
        <f>additional_payment+scheduled</f>
        <v>0</v>
      </c>
      <c r="I258" s="114">
        <f>amount_due+monthly_interest-total_payment</f>
        <v>0</v>
      </c>
    </row>
    <row r="259" spans="1:9" x14ac:dyDescent="0.2">
      <c r="A259">
        <v>253</v>
      </c>
      <c r="B259" s="116">
        <v>49340</v>
      </c>
      <c r="D259" s="114">
        <f t="shared" si="4"/>
        <v>0</v>
      </c>
      <c r="E259" s="114">
        <f>amount_due*interest/12</f>
        <v>0</v>
      </c>
      <c r="F259" s="114">
        <f>IF(monthly_interest+amount_due&gt;regular_payment,regular_payment,monthly_interest+amount_due)</f>
        <v>0</v>
      </c>
      <c r="G259" s="114">
        <v>0</v>
      </c>
      <c r="H259" s="114">
        <f>additional_payment+scheduled</f>
        <v>0</v>
      </c>
      <c r="I259" s="114">
        <f>amount_due+monthly_interest-total_payment</f>
        <v>0</v>
      </c>
    </row>
    <row r="260" spans="1:9" x14ac:dyDescent="0.2">
      <c r="A260">
        <v>254</v>
      </c>
      <c r="B260" s="116">
        <v>49368</v>
      </c>
      <c r="D260" s="114">
        <f t="shared" si="4"/>
        <v>0</v>
      </c>
      <c r="E260" s="114">
        <f>amount_due*interest/12</f>
        <v>0</v>
      </c>
      <c r="F260" s="114">
        <f>IF(monthly_interest+amount_due&gt;regular_payment,regular_payment,monthly_interest+amount_due)</f>
        <v>0</v>
      </c>
      <c r="G260" s="114">
        <v>0</v>
      </c>
      <c r="H260" s="114">
        <f>additional_payment+scheduled</f>
        <v>0</v>
      </c>
      <c r="I260" s="114">
        <f>amount_due+monthly_interest-total_payment</f>
        <v>0</v>
      </c>
    </row>
    <row r="261" spans="1:9" x14ac:dyDescent="0.2">
      <c r="A261">
        <v>255</v>
      </c>
      <c r="B261" s="116">
        <v>49399</v>
      </c>
      <c r="D261" s="114">
        <f t="shared" si="4"/>
        <v>0</v>
      </c>
      <c r="E261" s="114">
        <f>amount_due*interest/12</f>
        <v>0</v>
      </c>
      <c r="F261" s="114">
        <f>IF(monthly_interest+amount_due&gt;regular_payment,regular_payment,monthly_interest+amount_due)</f>
        <v>0</v>
      </c>
      <c r="G261" s="114">
        <v>0</v>
      </c>
      <c r="H261" s="114">
        <f>additional_payment+scheduled</f>
        <v>0</v>
      </c>
      <c r="I261" s="114">
        <f>amount_due+monthly_interest-total_payment</f>
        <v>0</v>
      </c>
    </row>
    <row r="262" spans="1:9" x14ac:dyDescent="0.2">
      <c r="A262">
        <v>256</v>
      </c>
      <c r="B262" s="116">
        <v>49429</v>
      </c>
      <c r="D262" s="114">
        <f t="shared" si="4"/>
        <v>0</v>
      </c>
      <c r="E262" s="114">
        <f>amount_due*interest/12</f>
        <v>0</v>
      </c>
      <c r="F262" s="114">
        <f>IF(monthly_interest+amount_due&gt;regular_payment,regular_payment,monthly_interest+amount_due)</f>
        <v>0</v>
      </c>
      <c r="G262" s="114">
        <v>0</v>
      </c>
      <c r="H262" s="114">
        <f>additional_payment+scheduled</f>
        <v>0</v>
      </c>
      <c r="I262" s="114">
        <f>amount_due+monthly_interest-total_payment</f>
        <v>0</v>
      </c>
    </row>
    <row r="263" spans="1:9" x14ac:dyDescent="0.2">
      <c r="A263">
        <v>257</v>
      </c>
      <c r="B263" s="116">
        <v>49460</v>
      </c>
      <c r="D263" s="114">
        <f t="shared" si="4"/>
        <v>0</v>
      </c>
      <c r="E263" s="114">
        <f>amount_due*interest/12</f>
        <v>0</v>
      </c>
      <c r="F263" s="114">
        <f>IF(monthly_interest+amount_due&gt;regular_payment,regular_payment,monthly_interest+amount_due)</f>
        <v>0</v>
      </c>
      <c r="G263" s="114">
        <v>0</v>
      </c>
      <c r="H263" s="114">
        <f>additional_payment+scheduled</f>
        <v>0</v>
      </c>
      <c r="I263" s="114">
        <f>amount_due+monthly_interest-total_payment</f>
        <v>0</v>
      </c>
    </row>
    <row r="264" spans="1:9" x14ac:dyDescent="0.2">
      <c r="A264">
        <v>258</v>
      </c>
      <c r="B264" s="116">
        <v>49490</v>
      </c>
      <c r="D264" s="114">
        <f t="shared" si="4"/>
        <v>0</v>
      </c>
      <c r="E264" s="114">
        <f>amount_due*interest/12</f>
        <v>0</v>
      </c>
      <c r="F264" s="114">
        <f>IF(monthly_interest+amount_due&gt;regular_payment,regular_payment,monthly_interest+amount_due)</f>
        <v>0</v>
      </c>
      <c r="G264" s="114">
        <v>0</v>
      </c>
      <c r="H264" s="114">
        <f>additional_payment+scheduled</f>
        <v>0</v>
      </c>
      <c r="I264" s="114">
        <f>amount_due+monthly_interest-total_payment</f>
        <v>0</v>
      </c>
    </row>
    <row r="265" spans="1:9" x14ac:dyDescent="0.2">
      <c r="A265">
        <v>259</v>
      </c>
      <c r="B265" s="116">
        <v>49521</v>
      </c>
      <c r="D265" s="114">
        <f t="shared" ref="D265:D328" si="5">I264</f>
        <v>0</v>
      </c>
      <c r="E265" s="114">
        <f>amount_due*interest/12</f>
        <v>0</v>
      </c>
      <c r="F265" s="114">
        <f>IF(monthly_interest+amount_due&gt;regular_payment,regular_payment,monthly_interest+amount_due)</f>
        <v>0</v>
      </c>
      <c r="G265" s="114">
        <v>0</v>
      </c>
      <c r="H265" s="114">
        <f>additional_payment+scheduled</f>
        <v>0</v>
      </c>
      <c r="I265" s="114">
        <f>amount_due+monthly_interest-total_payment</f>
        <v>0</v>
      </c>
    </row>
    <row r="266" spans="1:9" x14ac:dyDescent="0.2">
      <c r="A266">
        <v>260</v>
      </c>
      <c r="B266" s="116">
        <v>49552</v>
      </c>
      <c r="D266" s="114">
        <f t="shared" si="5"/>
        <v>0</v>
      </c>
      <c r="E266" s="114">
        <f>amount_due*interest/12</f>
        <v>0</v>
      </c>
      <c r="F266" s="114">
        <f>IF(monthly_interest+amount_due&gt;regular_payment,regular_payment,monthly_interest+amount_due)</f>
        <v>0</v>
      </c>
      <c r="G266" s="114">
        <v>0</v>
      </c>
      <c r="H266" s="114">
        <f>additional_payment+scheduled</f>
        <v>0</v>
      </c>
      <c r="I266" s="114">
        <f>amount_due+monthly_interest-total_payment</f>
        <v>0</v>
      </c>
    </row>
    <row r="267" spans="1:9" x14ac:dyDescent="0.2">
      <c r="A267">
        <v>261</v>
      </c>
      <c r="B267" s="116">
        <v>49582</v>
      </c>
      <c r="D267" s="114">
        <f t="shared" si="5"/>
        <v>0</v>
      </c>
      <c r="E267" s="114">
        <f>amount_due*interest/12</f>
        <v>0</v>
      </c>
      <c r="F267" s="114">
        <f>IF(monthly_interest+amount_due&gt;regular_payment,regular_payment,monthly_interest+amount_due)</f>
        <v>0</v>
      </c>
      <c r="G267" s="114">
        <v>0</v>
      </c>
      <c r="H267" s="114">
        <f>additional_payment+scheduled</f>
        <v>0</v>
      </c>
      <c r="I267" s="114">
        <f>amount_due+monthly_interest-total_payment</f>
        <v>0</v>
      </c>
    </row>
    <row r="268" spans="1:9" x14ac:dyDescent="0.2">
      <c r="A268">
        <v>262</v>
      </c>
      <c r="B268" s="116">
        <v>49613</v>
      </c>
      <c r="D268" s="114">
        <f t="shared" si="5"/>
        <v>0</v>
      </c>
      <c r="E268" s="114">
        <f>amount_due*interest/12</f>
        <v>0</v>
      </c>
      <c r="F268" s="114">
        <f>IF(monthly_interest+amount_due&gt;regular_payment,regular_payment,monthly_interest+amount_due)</f>
        <v>0</v>
      </c>
      <c r="G268" s="114">
        <v>0</v>
      </c>
      <c r="H268" s="114">
        <f>additional_payment+scheduled</f>
        <v>0</v>
      </c>
      <c r="I268" s="114">
        <f>amount_due+monthly_interest-total_payment</f>
        <v>0</v>
      </c>
    </row>
    <row r="269" spans="1:9" x14ac:dyDescent="0.2">
      <c r="A269">
        <v>263</v>
      </c>
      <c r="B269" s="116">
        <v>49643</v>
      </c>
      <c r="D269" s="114">
        <f t="shared" si="5"/>
        <v>0</v>
      </c>
      <c r="E269" s="114">
        <f>amount_due*interest/12</f>
        <v>0</v>
      </c>
      <c r="F269" s="114">
        <f>IF(monthly_interest+amount_due&gt;regular_payment,regular_payment,monthly_interest+amount_due)</f>
        <v>0</v>
      </c>
      <c r="G269" s="114">
        <v>0</v>
      </c>
      <c r="H269" s="114">
        <f>additional_payment+scheduled</f>
        <v>0</v>
      </c>
      <c r="I269" s="114">
        <f>amount_due+monthly_interest-total_payment</f>
        <v>0</v>
      </c>
    </row>
    <row r="270" spans="1:9" x14ac:dyDescent="0.2">
      <c r="A270">
        <v>264</v>
      </c>
      <c r="B270" s="116">
        <v>49674</v>
      </c>
      <c r="D270" s="114">
        <f t="shared" si="5"/>
        <v>0</v>
      </c>
      <c r="E270" s="114">
        <f>amount_due*interest/12</f>
        <v>0</v>
      </c>
      <c r="F270" s="114">
        <f>IF(monthly_interest+amount_due&gt;regular_payment,regular_payment,monthly_interest+amount_due)</f>
        <v>0</v>
      </c>
      <c r="G270" s="114">
        <v>0</v>
      </c>
      <c r="H270" s="114">
        <f>additional_payment+scheduled</f>
        <v>0</v>
      </c>
      <c r="I270" s="114">
        <f>amount_due+monthly_interest-total_payment</f>
        <v>0</v>
      </c>
    </row>
    <row r="271" spans="1:9" x14ac:dyDescent="0.2">
      <c r="A271">
        <v>265</v>
      </c>
      <c r="B271" s="116">
        <v>49705</v>
      </c>
      <c r="D271" s="114">
        <f t="shared" si="5"/>
        <v>0</v>
      </c>
      <c r="E271" s="114">
        <f>amount_due*interest/12</f>
        <v>0</v>
      </c>
      <c r="F271" s="114">
        <f>IF(monthly_interest+amount_due&gt;regular_payment,regular_payment,monthly_interest+amount_due)</f>
        <v>0</v>
      </c>
      <c r="G271" s="114">
        <v>0</v>
      </c>
      <c r="H271" s="114">
        <f>additional_payment+scheduled</f>
        <v>0</v>
      </c>
      <c r="I271" s="114">
        <f>amount_due+monthly_interest-total_payment</f>
        <v>0</v>
      </c>
    </row>
    <row r="272" spans="1:9" x14ac:dyDescent="0.2">
      <c r="A272">
        <v>266</v>
      </c>
      <c r="B272" s="116">
        <v>49734</v>
      </c>
      <c r="D272" s="114">
        <f t="shared" si="5"/>
        <v>0</v>
      </c>
      <c r="E272" s="114">
        <f>amount_due*interest/12</f>
        <v>0</v>
      </c>
      <c r="F272" s="114">
        <f>IF(monthly_interest+amount_due&gt;regular_payment,regular_payment,monthly_interest+amount_due)</f>
        <v>0</v>
      </c>
      <c r="G272" s="114">
        <v>0</v>
      </c>
      <c r="H272" s="114">
        <f>additional_payment+scheduled</f>
        <v>0</v>
      </c>
      <c r="I272" s="114">
        <f>amount_due+monthly_interest-total_payment</f>
        <v>0</v>
      </c>
    </row>
    <row r="273" spans="1:9" x14ac:dyDescent="0.2">
      <c r="A273">
        <v>267</v>
      </c>
      <c r="B273" s="116">
        <v>49765</v>
      </c>
      <c r="D273" s="114">
        <f t="shared" si="5"/>
        <v>0</v>
      </c>
      <c r="E273" s="114">
        <f>amount_due*interest/12</f>
        <v>0</v>
      </c>
      <c r="F273" s="114">
        <f>IF(monthly_interest+amount_due&gt;regular_payment,regular_payment,monthly_interest+amount_due)</f>
        <v>0</v>
      </c>
      <c r="G273" s="114">
        <v>0</v>
      </c>
      <c r="H273" s="114">
        <f>additional_payment+scheduled</f>
        <v>0</v>
      </c>
      <c r="I273" s="114">
        <f>amount_due+monthly_interest-total_payment</f>
        <v>0</v>
      </c>
    </row>
    <row r="274" spans="1:9" x14ac:dyDescent="0.2">
      <c r="A274">
        <v>268</v>
      </c>
      <c r="B274" s="116">
        <v>49795</v>
      </c>
      <c r="D274" s="114">
        <f t="shared" si="5"/>
        <v>0</v>
      </c>
      <c r="E274" s="114">
        <f>amount_due*interest/12</f>
        <v>0</v>
      </c>
      <c r="F274" s="114">
        <f>IF(monthly_interest+amount_due&gt;regular_payment,regular_payment,monthly_interest+amount_due)</f>
        <v>0</v>
      </c>
      <c r="G274" s="114">
        <v>0</v>
      </c>
      <c r="H274" s="114">
        <f>additional_payment+scheduled</f>
        <v>0</v>
      </c>
      <c r="I274" s="114">
        <f>amount_due+monthly_interest-total_payment</f>
        <v>0</v>
      </c>
    </row>
    <row r="275" spans="1:9" x14ac:dyDescent="0.2">
      <c r="A275">
        <v>269</v>
      </c>
      <c r="B275" s="116">
        <v>49826</v>
      </c>
      <c r="D275" s="114">
        <f t="shared" si="5"/>
        <v>0</v>
      </c>
      <c r="E275" s="114">
        <f>amount_due*interest/12</f>
        <v>0</v>
      </c>
      <c r="F275" s="114">
        <f>IF(monthly_interest+amount_due&gt;regular_payment,regular_payment,monthly_interest+amount_due)</f>
        <v>0</v>
      </c>
      <c r="G275" s="114">
        <v>0</v>
      </c>
      <c r="H275" s="114">
        <f>additional_payment+scheduled</f>
        <v>0</v>
      </c>
      <c r="I275" s="114">
        <f>amount_due+monthly_interest-total_payment</f>
        <v>0</v>
      </c>
    </row>
    <row r="276" spans="1:9" x14ac:dyDescent="0.2">
      <c r="A276">
        <v>270</v>
      </c>
      <c r="B276" s="116">
        <v>49856</v>
      </c>
      <c r="D276" s="114">
        <f t="shared" si="5"/>
        <v>0</v>
      </c>
      <c r="E276" s="114">
        <f>amount_due*interest/12</f>
        <v>0</v>
      </c>
      <c r="F276" s="114">
        <f>IF(monthly_interest+amount_due&gt;regular_payment,regular_payment,monthly_interest+amount_due)</f>
        <v>0</v>
      </c>
      <c r="G276" s="114">
        <v>0</v>
      </c>
      <c r="H276" s="114">
        <f>additional_payment+scheduled</f>
        <v>0</v>
      </c>
      <c r="I276" s="114">
        <f>amount_due+monthly_interest-total_payment</f>
        <v>0</v>
      </c>
    </row>
    <row r="277" spans="1:9" x14ac:dyDescent="0.2">
      <c r="A277">
        <v>271</v>
      </c>
      <c r="B277" s="116">
        <v>49887</v>
      </c>
      <c r="D277" s="114">
        <f t="shared" si="5"/>
        <v>0</v>
      </c>
      <c r="E277" s="114">
        <f>amount_due*interest/12</f>
        <v>0</v>
      </c>
      <c r="F277" s="114">
        <f>IF(monthly_interest+amount_due&gt;regular_payment,regular_payment,monthly_interest+amount_due)</f>
        <v>0</v>
      </c>
      <c r="G277" s="114">
        <v>0</v>
      </c>
      <c r="H277" s="114">
        <f>additional_payment+scheduled</f>
        <v>0</v>
      </c>
      <c r="I277" s="114">
        <f>amount_due+monthly_interest-total_payment</f>
        <v>0</v>
      </c>
    </row>
    <row r="278" spans="1:9" x14ac:dyDescent="0.2">
      <c r="A278">
        <v>272</v>
      </c>
      <c r="B278" s="116">
        <v>49918</v>
      </c>
      <c r="D278" s="114">
        <f t="shared" si="5"/>
        <v>0</v>
      </c>
      <c r="E278" s="114">
        <f>amount_due*interest/12</f>
        <v>0</v>
      </c>
      <c r="F278" s="114">
        <f>IF(monthly_interest+amount_due&gt;regular_payment,regular_payment,monthly_interest+amount_due)</f>
        <v>0</v>
      </c>
      <c r="G278" s="114">
        <v>0</v>
      </c>
      <c r="H278" s="114">
        <f>additional_payment+scheduled</f>
        <v>0</v>
      </c>
      <c r="I278" s="114">
        <f>amount_due+monthly_interest-total_payment</f>
        <v>0</v>
      </c>
    </row>
    <row r="279" spans="1:9" x14ac:dyDescent="0.2">
      <c r="A279">
        <v>273</v>
      </c>
      <c r="B279" s="116">
        <v>49948</v>
      </c>
      <c r="D279" s="114">
        <f t="shared" si="5"/>
        <v>0</v>
      </c>
      <c r="E279" s="114">
        <f>amount_due*interest/12</f>
        <v>0</v>
      </c>
      <c r="F279" s="114">
        <f>IF(monthly_interest+amount_due&gt;regular_payment,regular_payment,monthly_interest+amount_due)</f>
        <v>0</v>
      </c>
      <c r="G279" s="114">
        <v>0</v>
      </c>
      <c r="H279" s="114">
        <f>additional_payment+scheduled</f>
        <v>0</v>
      </c>
      <c r="I279" s="114">
        <f>amount_due+monthly_interest-total_payment</f>
        <v>0</v>
      </c>
    </row>
    <row r="280" spans="1:9" x14ac:dyDescent="0.2">
      <c r="A280">
        <v>274</v>
      </c>
      <c r="B280" s="116">
        <v>49979</v>
      </c>
      <c r="D280" s="114">
        <f t="shared" si="5"/>
        <v>0</v>
      </c>
      <c r="E280" s="114">
        <f>amount_due*interest/12</f>
        <v>0</v>
      </c>
      <c r="F280" s="114">
        <f>IF(monthly_interest+amount_due&gt;regular_payment,regular_payment,monthly_interest+amount_due)</f>
        <v>0</v>
      </c>
      <c r="G280" s="114">
        <v>0</v>
      </c>
      <c r="H280" s="114">
        <f>additional_payment+scheduled</f>
        <v>0</v>
      </c>
      <c r="I280" s="114">
        <f>amount_due+monthly_interest-total_payment</f>
        <v>0</v>
      </c>
    </row>
    <row r="281" spans="1:9" x14ac:dyDescent="0.2">
      <c r="A281">
        <v>275</v>
      </c>
      <c r="B281" s="116">
        <v>50009</v>
      </c>
      <c r="D281" s="114">
        <f t="shared" si="5"/>
        <v>0</v>
      </c>
      <c r="E281" s="114">
        <f>amount_due*interest/12</f>
        <v>0</v>
      </c>
      <c r="F281" s="114">
        <f>IF(monthly_interest+amount_due&gt;regular_payment,regular_payment,monthly_interest+amount_due)</f>
        <v>0</v>
      </c>
      <c r="G281" s="114">
        <v>0</v>
      </c>
      <c r="H281" s="114">
        <f>additional_payment+scheduled</f>
        <v>0</v>
      </c>
      <c r="I281" s="114">
        <f>amount_due+monthly_interest-total_payment</f>
        <v>0</v>
      </c>
    </row>
    <row r="282" spans="1:9" x14ac:dyDescent="0.2">
      <c r="A282">
        <v>276</v>
      </c>
      <c r="B282" s="116">
        <v>50040</v>
      </c>
      <c r="D282" s="114">
        <f t="shared" si="5"/>
        <v>0</v>
      </c>
      <c r="E282" s="114">
        <f>amount_due*interest/12</f>
        <v>0</v>
      </c>
      <c r="F282" s="114">
        <f>IF(monthly_interest+amount_due&gt;regular_payment,regular_payment,monthly_interest+amount_due)</f>
        <v>0</v>
      </c>
      <c r="G282" s="114">
        <v>0</v>
      </c>
      <c r="H282" s="114">
        <f>additional_payment+scheduled</f>
        <v>0</v>
      </c>
      <c r="I282" s="114">
        <f>amount_due+monthly_interest-total_payment</f>
        <v>0</v>
      </c>
    </row>
    <row r="283" spans="1:9" x14ac:dyDescent="0.2">
      <c r="A283">
        <v>277</v>
      </c>
      <c r="B283" s="116">
        <v>50071</v>
      </c>
      <c r="D283" s="114">
        <f t="shared" si="5"/>
        <v>0</v>
      </c>
      <c r="E283" s="114">
        <f>amount_due*interest/12</f>
        <v>0</v>
      </c>
      <c r="F283" s="114">
        <f>IF(monthly_interest+amount_due&gt;regular_payment,regular_payment,monthly_interest+amount_due)</f>
        <v>0</v>
      </c>
      <c r="G283" s="114">
        <v>0</v>
      </c>
      <c r="H283" s="114">
        <f>additional_payment+scheduled</f>
        <v>0</v>
      </c>
      <c r="I283" s="114">
        <f>amount_due+monthly_interest-total_payment</f>
        <v>0</v>
      </c>
    </row>
    <row r="284" spans="1:9" x14ac:dyDescent="0.2">
      <c r="A284">
        <v>278</v>
      </c>
      <c r="B284" s="116">
        <v>50099</v>
      </c>
      <c r="D284" s="114">
        <f t="shared" si="5"/>
        <v>0</v>
      </c>
      <c r="E284" s="114">
        <f>amount_due*interest/12</f>
        <v>0</v>
      </c>
      <c r="F284" s="114">
        <f>IF(monthly_interest+amount_due&gt;regular_payment,regular_payment,monthly_interest+amount_due)</f>
        <v>0</v>
      </c>
      <c r="G284" s="114">
        <v>0</v>
      </c>
      <c r="H284" s="114">
        <f>additional_payment+scheduled</f>
        <v>0</v>
      </c>
      <c r="I284" s="114">
        <f>amount_due+monthly_interest-total_payment</f>
        <v>0</v>
      </c>
    </row>
    <row r="285" spans="1:9" x14ac:dyDescent="0.2">
      <c r="A285">
        <v>279</v>
      </c>
      <c r="B285" s="116">
        <v>50130</v>
      </c>
      <c r="D285" s="114">
        <f t="shared" si="5"/>
        <v>0</v>
      </c>
      <c r="E285" s="114">
        <f>amount_due*interest/12</f>
        <v>0</v>
      </c>
      <c r="F285" s="114">
        <f>IF(monthly_interest+amount_due&gt;regular_payment,regular_payment,monthly_interest+amount_due)</f>
        <v>0</v>
      </c>
      <c r="G285" s="114">
        <v>0</v>
      </c>
      <c r="H285" s="114">
        <f>additional_payment+scheduled</f>
        <v>0</v>
      </c>
      <c r="I285" s="114">
        <f>amount_due+monthly_interest-total_payment</f>
        <v>0</v>
      </c>
    </row>
    <row r="286" spans="1:9" x14ac:dyDescent="0.2">
      <c r="A286">
        <v>280</v>
      </c>
      <c r="B286" s="116">
        <v>50160</v>
      </c>
      <c r="D286" s="114">
        <f t="shared" si="5"/>
        <v>0</v>
      </c>
      <c r="E286" s="114">
        <f>amount_due*interest/12</f>
        <v>0</v>
      </c>
      <c r="F286" s="114">
        <f>IF(monthly_interest+amount_due&gt;regular_payment,regular_payment,monthly_interest+amount_due)</f>
        <v>0</v>
      </c>
      <c r="G286" s="114">
        <v>0</v>
      </c>
      <c r="H286" s="114">
        <f>additional_payment+scheduled</f>
        <v>0</v>
      </c>
      <c r="I286" s="114">
        <f>amount_due+monthly_interest-total_payment</f>
        <v>0</v>
      </c>
    </row>
    <row r="287" spans="1:9" x14ac:dyDescent="0.2">
      <c r="A287">
        <v>281</v>
      </c>
      <c r="B287" s="116">
        <v>50191</v>
      </c>
      <c r="D287" s="114">
        <f t="shared" si="5"/>
        <v>0</v>
      </c>
      <c r="E287" s="114">
        <f>amount_due*interest/12</f>
        <v>0</v>
      </c>
      <c r="F287" s="114">
        <f>IF(monthly_interest+amount_due&gt;regular_payment,regular_payment,monthly_interest+amount_due)</f>
        <v>0</v>
      </c>
      <c r="G287" s="114">
        <v>0</v>
      </c>
      <c r="H287" s="114">
        <f>additional_payment+scheduled</f>
        <v>0</v>
      </c>
      <c r="I287" s="114">
        <f>amount_due+monthly_interest-total_payment</f>
        <v>0</v>
      </c>
    </row>
    <row r="288" spans="1:9" x14ac:dyDescent="0.2">
      <c r="A288">
        <v>282</v>
      </c>
      <c r="B288" s="116">
        <v>50221</v>
      </c>
      <c r="D288" s="114">
        <f t="shared" si="5"/>
        <v>0</v>
      </c>
      <c r="E288" s="114">
        <f>amount_due*interest/12</f>
        <v>0</v>
      </c>
      <c r="F288" s="114">
        <f>IF(monthly_interest+amount_due&gt;regular_payment,regular_payment,monthly_interest+amount_due)</f>
        <v>0</v>
      </c>
      <c r="G288" s="114">
        <v>0</v>
      </c>
      <c r="H288" s="114">
        <f>additional_payment+scheduled</f>
        <v>0</v>
      </c>
      <c r="I288" s="114">
        <f>amount_due+monthly_interest-total_payment</f>
        <v>0</v>
      </c>
    </row>
    <row r="289" spans="1:9" x14ac:dyDescent="0.2">
      <c r="A289">
        <v>283</v>
      </c>
      <c r="B289" s="116">
        <v>50252</v>
      </c>
      <c r="D289" s="114">
        <f t="shared" si="5"/>
        <v>0</v>
      </c>
      <c r="E289" s="114">
        <f>amount_due*interest/12</f>
        <v>0</v>
      </c>
      <c r="F289" s="114">
        <f>IF(monthly_interest+amount_due&gt;regular_payment,regular_payment,monthly_interest+amount_due)</f>
        <v>0</v>
      </c>
      <c r="G289" s="114">
        <v>0</v>
      </c>
      <c r="H289" s="114">
        <f>additional_payment+scheduled</f>
        <v>0</v>
      </c>
      <c r="I289" s="114">
        <f>amount_due+monthly_interest-total_payment</f>
        <v>0</v>
      </c>
    </row>
    <row r="290" spans="1:9" x14ac:dyDescent="0.2">
      <c r="A290">
        <v>284</v>
      </c>
      <c r="B290" s="116">
        <v>50283</v>
      </c>
      <c r="D290" s="114">
        <f t="shared" si="5"/>
        <v>0</v>
      </c>
      <c r="E290" s="114">
        <f>amount_due*interest/12</f>
        <v>0</v>
      </c>
      <c r="F290" s="114">
        <f>IF(monthly_interest+amount_due&gt;regular_payment,regular_payment,monthly_interest+amount_due)</f>
        <v>0</v>
      </c>
      <c r="G290" s="114">
        <v>0</v>
      </c>
      <c r="H290" s="114">
        <f>additional_payment+scheduled</f>
        <v>0</v>
      </c>
      <c r="I290" s="114">
        <f>amount_due+monthly_interest-total_payment</f>
        <v>0</v>
      </c>
    </row>
    <row r="291" spans="1:9" x14ac:dyDescent="0.2">
      <c r="A291">
        <v>285</v>
      </c>
      <c r="B291" s="116">
        <v>50313</v>
      </c>
      <c r="D291" s="114">
        <f t="shared" si="5"/>
        <v>0</v>
      </c>
      <c r="E291" s="114">
        <f>amount_due*interest/12</f>
        <v>0</v>
      </c>
      <c r="F291" s="114">
        <f>IF(monthly_interest+amount_due&gt;regular_payment,regular_payment,monthly_interest+amount_due)</f>
        <v>0</v>
      </c>
      <c r="G291" s="114">
        <v>0</v>
      </c>
      <c r="H291" s="114">
        <f>additional_payment+scheduled</f>
        <v>0</v>
      </c>
      <c r="I291" s="114">
        <f>amount_due+monthly_interest-total_payment</f>
        <v>0</v>
      </c>
    </row>
    <row r="292" spans="1:9" x14ac:dyDescent="0.2">
      <c r="A292">
        <v>286</v>
      </c>
      <c r="B292" s="116">
        <v>50344</v>
      </c>
      <c r="D292" s="114">
        <f t="shared" si="5"/>
        <v>0</v>
      </c>
      <c r="E292" s="114">
        <f>amount_due*interest/12</f>
        <v>0</v>
      </c>
      <c r="F292" s="114">
        <f>IF(monthly_interest+amount_due&gt;regular_payment,regular_payment,monthly_interest+amount_due)</f>
        <v>0</v>
      </c>
      <c r="G292" s="114">
        <v>0</v>
      </c>
      <c r="H292" s="114">
        <f>additional_payment+scheduled</f>
        <v>0</v>
      </c>
      <c r="I292" s="114">
        <f>amount_due+monthly_interest-total_payment</f>
        <v>0</v>
      </c>
    </row>
    <row r="293" spans="1:9" x14ac:dyDescent="0.2">
      <c r="A293">
        <v>287</v>
      </c>
      <c r="B293" s="116">
        <v>50374</v>
      </c>
      <c r="D293" s="114">
        <f t="shared" si="5"/>
        <v>0</v>
      </c>
      <c r="E293" s="114">
        <f>amount_due*interest/12</f>
        <v>0</v>
      </c>
      <c r="F293" s="114">
        <f>IF(monthly_interest+amount_due&gt;regular_payment,regular_payment,monthly_interest+amount_due)</f>
        <v>0</v>
      </c>
      <c r="G293" s="114">
        <v>0</v>
      </c>
      <c r="H293" s="114">
        <f>additional_payment+scheduled</f>
        <v>0</v>
      </c>
      <c r="I293" s="114">
        <f>amount_due+monthly_interest-total_payment</f>
        <v>0</v>
      </c>
    </row>
    <row r="294" spans="1:9" x14ac:dyDescent="0.2">
      <c r="A294">
        <v>288</v>
      </c>
      <c r="B294" s="116">
        <v>50405</v>
      </c>
      <c r="D294" s="114">
        <f t="shared" si="5"/>
        <v>0</v>
      </c>
      <c r="E294" s="114">
        <f>amount_due*interest/12</f>
        <v>0</v>
      </c>
      <c r="F294" s="114">
        <f>IF(monthly_interest+amount_due&gt;regular_payment,regular_payment,monthly_interest+amount_due)</f>
        <v>0</v>
      </c>
      <c r="G294" s="114">
        <v>0</v>
      </c>
      <c r="H294" s="114">
        <f>additional_payment+scheduled</f>
        <v>0</v>
      </c>
      <c r="I294" s="114">
        <f>amount_due+monthly_interest-total_payment</f>
        <v>0</v>
      </c>
    </row>
    <row r="295" spans="1:9" x14ac:dyDescent="0.2">
      <c r="A295">
        <v>289</v>
      </c>
      <c r="B295" s="116">
        <v>50436</v>
      </c>
      <c r="D295" s="114">
        <f t="shared" si="5"/>
        <v>0</v>
      </c>
      <c r="E295" s="114">
        <f>amount_due*interest/12</f>
        <v>0</v>
      </c>
      <c r="F295" s="114">
        <f>IF(monthly_interest+amount_due&gt;regular_payment,regular_payment,monthly_interest+amount_due)</f>
        <v>0</v>
      </c>
      <c r="G295" s="114">
        <v>0</v>
      </c>
      <c r="H295" s="114">
        <f>additional_payment+scheduled</f>
        <v>0</v>
      </c>
      <c r="I295" s="114">
        <f>amount_due+monthly_interest-total_payment</f>
        <v>0</v>
      </c>
    </row>
    <row r="296" spans="1:9" x14ac:dyDescent="0.2">
      <c r="A296">
        <v>290</v>
      </c>
      <c r="B296" s="116">
        <v>50464</v>
      </c>
      <c r="D296" s="114">
        <f t="shared" si="5"/>
        <v>0</v>
      </c>
      <c r="E296" s="114">
        <f>amount_due*interest/12</f>
        <v>0</v>
      </c>
      <c r="F296" s="114">
        <f>IF(monthly_interest+amount_due&gt;regular_payment,regular_payment,monthly_interest+amount_due)</f>
        <v>0</v>
      </c>
      <c r="G296" s="114">
        <v>0</v>
      </c>
      <c r="H296" s="114">
        <f>additional_payment+scheduled</f>
        <v>0</v>
      </c>
      <c r="I296" s="114">
        <f>amount_due+monthly_interest-total_payment</f>
        <v>0</v>
      </c>
    </row>
    <row r="297" spans="1:9" x14ac:dyDescent="0.2">
      <c r="A297">
        <v>291</v>
      </c>
      <c r="B297" s="116">
        <v>50495</v>
      </c>
      <c r="D297" s="114">
        <f t="shared" si="5"/>
        <v>0</v>
      </c>
      <c r="E297" s="114">
        <f>amount_due*interest/12</f>
        <v>0</v>
      </c>
      <c r="F297" s="114">
        <f>IF(monthly_interest+amount_due&gt;regular_payment,regular_payment,monthly_interest+amount_due)</f>
        <v>0</v>
      </c>
      <c r="G297" s="114">
        <v>0</v>
      </c>
      <c r="H297" s="114">
        <f>additional_payment+scheduled</f>
        <v>0</v>
      </c>
      <c r="I297" s="114">
        <f>amount_due+monthly_interest-total_payment</f>
        <v>0</v>
      </c>
    </row>
    <row r="298" spans="1:9" x14ac:dyDescent="0.2">
      <c r="A298">
        <v>292</v>
      </c>
      <c r="B298" s="116">
        <v>50525</v>
      </c>
      <c r="D298" s="114">
        <f t="shared" si="5"/>
        <v>0</v>
      </c>
      <c r="E298" s="114">
        <f>amount_due*interest/12</f>
        <v>0</v>
      </c>
      <c r="F298" s="114">
        <f>IF(monthly_interest+amount_due&gt;regular_payment,regular_payment,monthly_interest+amount_due)</f>
        <v>0</v>
      </c>
      <c r="G298" s="114">
        <v>0</v>
      </c>
      <c r="H298" s="114">
        <f>additional_payment+scheduled</f>
        <v>0</v>
      </c>
      <c r="I298" s="114">
        <f>amount_due+monthly_interest-total_payment</f>
        <v>0</v>
      </c>
    </row>
    <row r="299" spans="1:9" x14ac:dyDescent="0.2">
      <c r="A299">
        <v>293</v>
      </c>
      <c r="B299" s="116">
        <v>50556</v>
      </c>
      <c r="D299" s="114">
        <f t="shared" si="5"/>
        <v>0</v>
      </c>
      <c r="E299" s="114">
        <f>amount_due*interest/12</f>
        <v>0</v>
      </c>
      <c r="F299" s="114">
        <f>IF(monthly_interest+amount_due&gt;regular_payment,regular_payment,monthly_interest+amount_due)</f>
        <v>0</v>
      </c>
      <c r="G299" s="114">
        <v>0</v>
      </c>
      <c r="H299" s="114">
        <f>additional_payment+scheduled</f>
        <v>0</v>
      </c>
      <c r="I299" s="114">
        <f>amount_due+monthly_interest-total_payment</f>
        <v>0</v>
      </c>
    </row>
    <row r="300" spans="1:9" x14ac:dyDescent="0.2">
      <c r="A300">
        <v>294</v>
      </c>
      <c r="B300" s="116">
        <v>50586</v>
      </c>
      <c r="D300" s="114">
        <f t="shared" si="5"/>
        <v>0</v>
      </c>
      <c r="E300" s="114">
        <f>amount_due*interest/12</f>
        <v>0</v>
      </c>
      <c r="F300" s="114">
        <f>IF(monthly_interest+amount_due&gt;regular_payment,regular_payment,monthly_interest+amount_due)</f>
        <v>0</v>
      </c>
      <c r="G300" s="114">
        <v>0</v>
      </c>
      <c r="H300" s="114">
        <f>additional_payment+scheduled</f>
        <v>0</v>
      </c>
      <c r="I300" s="114">
        <f>amount_due+monthly_interest-total_payment</f>
        <v>0</v>
      </c>
    </row>
    <row r="301" spans="1:9" x14ac:dyDescent="0.2">
      <c r="A301">
        <v>295</v>
      </c>
      <c r="B301" s="116">
        <v>50617</v>
      </c>
      <c r="D301" s="114">
        <f t="shared" si="5"/>
        <v>0</v>
      </c>
      <c r="E301" s="114">
        <f>amount_due*interest/12</f>
        <v>0</v>
      </c>
      <c r="F301" s="114">
        <f>IF(monthly_interest+amount_due&gt;regular_payment,regular_payment,monthly_interest+amount_due)</f>
        <v>0</v>
      </c>
      <c r="G301" s="114">
        <v>0</v>
      </c>
      <c r="H301" s="114">
        <f>additional_payment+scheduled</f>
        <v>0</v>
      </c>
      <c r="I301" s="114">
        <f>amount_due+monthly_interest-total_payment</f>
        <v>0</v>
      </c>
    </row>
    <row r="302" spans="1:9" x14ac:dyDescent="0.2">
      <c r="A302">
        <v>296</v>
      </c>
      <c r="B302" s="116">
        <v>50648</v>
      </c>
      <c r="D302" s="114">
        <f t="shared" si="5"/>
        <v>0</v>
      </c>
      <c r="E302" s="114">
        <f>amount_due*interest/12</f>
        <v>0</v>
      </c>
      <c r="F302" s="114">
        <f>IF(monthly_interest+amount_due&gt;regular_payment,regular_payment,monthly_interest+amount_due)</f>
        <v>0</v>
      </c>
      <c r="G302" s="114">
        <v>0</v>
      </c>
      <c r="H302" s="114">
        <f>additional_payment+scheduled</f>
        <v>0</v>
      </c>
      <c r="I302" s="114">
        <f>amount_due+monthly_interest-total_payment</f>
        <v>0</v>
      </c>
    </row>
    <row r="303" spans="1:9" x14ac:dyDescent="0.2">
      <c r="A303">
        <v>297</v>
      </c>
      <c r="B303" s="116">
        <v>50678</v>
      </c>
      <c r="D303" s="114">
        <f t="shared" si="5"/>
        <v>0</v>
      </c>
      <c r="E303" s="114">
        <f>amount_due*interest/12</f>
        <v>0</v>
      </c>
      <c r="F303" s="114">
        <f>IF(monthly_interest+amount_due&gt;regular_payment,regular_payment,monthly_interest+amount_due)</f>
        <v>0</v>
      </c>
      <c r="G303" s="114">
        <v>0</v>
      </c>
      <c r="H303" s="114">
        <f>additional_payment+scheduled</f>
        <v>0</v>
      </c>
      <c r="I303" s="114">
        <f>amount_due+monthly_interest-total_payment</f>
        <v>0</v>
      </c>
    </row>
    <row r="304" spans="1:9" x14ac:dyDescent="0.2">
      <c r="A304">
        <v>298</v>
      </c>
      <c r="B304" s="116">
        <v>50709</v>
      </c>
      <c r="D304" s="114">
        <f t="shared" si="5"/>
        <v>0</v>
      </c>
      <c r="E304" s="114">
        <f>amount_due*interest/12</f>
        <v>0</v>
      </c>
      <c r="F304" s="114">
        <f>IF(monthly_interest+amount_due&gt;regular_payment,regular_payment,monthly_interest+amount_due)</f>
        <v>0</v>
      </c>
      <c r="G304" s="114">
        <v>0</v>
      </c>
      <c r="H304" s="114">
        <f>additional_payment+scheduled</f>
        <v>0</v>
      </c>
      <c r="I304" s="114">
        <f>amount_due+monthly_interest-total_payment</f>
        <v>0</v>
      </c>
    </row>
    <row r="305" spans="1:9" x14ac:dyDescent="0.2">
      <c r="A305">
        <v>299</v>
      </c>
      <c r="B305" s="116">
        <v>50739</v>
      </c>
      <c r="D305" s="114">
        <f t="shared" si="5"/>
        <v>0</v>
      </c>
      <c r="E305" s="114">
        <f>amount_due*interest/12</f>
        <v>0</v>
      </c>
      <c r="F305" s="114">
        <f>IF(monthly_interest+amount_due&gt;regular_payment,regular_payment,monthly_interest+amount_due)</f>
        <v>0</v>
      </c>
      <c r="G305" s="114">
        <v>0</v>
      </c>
      <c r="H305" s="114">
        <f>additional_payment+scheduled</f>
        <v>0</v>
      </c>
      <c r="I305" s="114">
        <f>amount_due+monthly_interest-total_payment</f>
        <v>0</v>
      </c>
    </row>
    <row r="306" spans="1:9" x14ac:dyDescent="0.2">
      <c r="A306">
        <v>300</v>
      </c>
      <c r="B306" s="116">
        <v>50770</v>
      </c>
      <c r="D306" s="114">
        <f t="shared" si="5"/>
        <v>0</v>
      </c>
      <c r="E306" s="114">
        <f>amount_due*interest/12</f>
        <v>0</v>
      </c>
      <c r="F306" s="114">
        <f>IF(monthly_interest+amount_due&gt;regular_payment,regular_payment,monthly_interest+amount_due)</f>
        <v>0</v>
      </c>
      <c r="G306" s="114">
        <v>0</v>
      </c>
      <c r="H306" s="114">
        <f>additional_payment+scheduled</f>
        <v>0</v>
      </c>
      <c r="I306" s="114">
        <f>amount_due+monthly_interest-total_payment</f>
        <v>0</v>
      </c>
    </row>
    <row r="307" spans="1:9" x14ac:dyDescent="0.2">
      <c r="A307">
        <v>301</v>
      </c>
      <c r="B307" s="116">
        <v>50801</v>
      </c>
      <c r="D307" s="114">
        <f t="shared" si="5"/>
        <v>0</v>
      </c>
      <c r="E307" s="114">
        <f>amount_due*interest/12</f>
        <v>0</v>
      </c>
      <c r="F307" s="114">
        <f>IF(monthly_interest+amount_due&gt;regular_payment,regular_payment,monthly_interest+amount_due)</f>
        <v>0</v>
      </c>
      <c r="G307" s="114">
        <v>0</v>
      </c>
      <c r="H307" s="114">
        <f>additional_payment+scheduled</f>
        <v>0</v>
      </c>
      <c r="I307" s="114">
        <f>amount_due+monthly_interest-total_payment</f>
        <v>0</v>
      </c>
    </row>
    <row r="308" spans="1:9" x14ac:dyDescent="0.2">
      <c r="A308">
        <v>302</v>
      </c>
      <c r="B308" s="116">
        <v>50829</v>
      </c>
      <c r="D308" s="114">
        <f t="shared" si="5"/>
        <v>0</v>
      </c>
      <c r="E308" s="114">
        <f>amount_due*interest/12</f>
        <v>0</v>
      </c>
      <c r="F308" s="114">
        <f>IF(monthly_interest+amount_due&gt;regular_payment,regular_payment,monthly_interest+amount_due)</f>
        <v>0</v>
      </c>
      <c r="G308" s="114">
        <v>0</v>
      </c>
      <c r="H308" s="114">
        <f>additional_payment+scheduled</f>
        <v>0</v>
      </c>
      <c r="I308" s="114">
        <f>amount_due+monthly_interest-total_payment</f>
        <v>0</v>
      </c>
    </row>
    <row r="309" spans="1:9" x14ac:dyDescent="0.2">
      <c r="A309">
        <v>303</v>
      </c>
      <c r="B309" s="116">
        <v>50860</v>
      </c>
      <c r="D309" s="114">
        <f t="shared" si="5"/>
        <v>0</v>
      </c>
      <c r="E309" s="114">
        <f>amount_due*interest/12</f>
        <v>0</v>
      </c>
      <c r="F309" s="114">
        <f>IF(monthly_interest+amount_due&gt;regular_payment,regular_payment,monthly_interest+amount_due)</f>
        <v>0</v>
      </c>
      <c r="G309" s="114">
        <v>0</v>
      </c>
      <c r="H309" s="114">
        <f>additional_payment+scheduled</f>
        <v>0</v>
      </c>
      <c r="I309" s="114">
        <f>amount_due+monthly_interest-total_payment</f>
        <v>0</v>
      </c>
    </row>
    <row r="310" spans="1:9" x14ac:dyDescent="0.2">
      <c r="A310">
        <v>304</v>
      </c>
      <c r="B310" s="116">
        <v>50890</v>
      </c>
      <c r="D310" s="114">
        <f t="shared" si="5"/>
        <v>0</v>
      </c>
      <c r="E310" s="114">
        <f>amount_due*interest/12</f>
        <v>0</v>
      </c>
      <c r="F310" s="114">
        <f>IF(monthly_interest+amount_due&gt;regular_payment,regular_payment,monthly_interest+amount_due)</f>
        <v>0</v>
      </c>
      <c r="G310" s="114">
        <v>0</v>
      </c>
      <c r="H310" s="114">
        <f>additional_payment+scheduled</f>
        <v>0</v>
      </c>
      <c r="I310" s="114">
        <f>amount_due+monthly_interest-total_payment</f>
        <v>0</v>
      </c>
    </row>
    <row r="311" spans="1:9" x14ac:dyDescent="0.2">
      <c r="A311">
        <v>305</v>
      </c>
      <c r="B311" s="116">
        <v>50921</v>
      </c>
      <c r="D311" s="114">
        <f t="shared" si="5"/>
        <v>0</v>
      </c>
      <c r="E311" s="114">
        <f>amount_due*interest/12</f>
        <v>0</v>
      </c>
      <c r="F311" s="114">
        <f>IF(monthly_interest+amount_due&gt;regular_payment,regular_payment,monthly_interest+amount_due)</f>
        <v>0</v>
      </c>
      <c r="G311" s="114">
        <v>0</v>
      </c>
      <c r="H311" s="114">
        <f>additional_payment+scheduled</f>
        <v>0</v>
      </c>
      <c r="I311" s="114">
        <f>amount_due+monthly_interest-total_payment</f>
        <v>0</v>
      </c>
    </row>
    <row r="312" spans="1:9" x14ac:dyDescent="0.2">
      <c r="A312">
        <v>306</v>
      </c>
      <c r="B312" s="116">
        <v>50951</v>
      </c>
      <c r="D312" s="114">
        <f t="shared" si="5"/>
        <v>0</v>
      </c>
      <c r="E312" s="114">
        <f>amount_due*interest/12</f>
        <v>0</v>
      </c>
      <c r="F312" s="114">
        <f>IF(monthly_interest+amount_due&gt;regular_payment,regular_payment,monthly_interest+amount_due)</f>
        <v>0</v>
      </c>
      <c r="G312" s="114">
        <v>0</v>
      </c>
      <c r="H312" s="114">
        <f>additional_payment+scheduled</f>
        <v>0</v>
      </c>
      <c r="I312" s="114">
        <f>amount_due+monthly_interest-total_payment</f>
        <v>0</v>
      </c>
    </row>
    <row r="313" spans="1:9" x14ac:dyDescent="0.2">
      <c r="A313">
        <v>307</v>
      </c>
      <c r="B313" s="116">
        <v>50982</v>
      </c>
      <c r="D313" s="114">
        <f t="shared" si="5"/>
        <v>0</v>
      </c>
      <c r="E313" s="114">
        <f>amount_due*interest/12</f>
        <v>0</v>
      </c>
      <c r="F313" s="114">
        <f>IF(monthly_interest+amount_due&gt;regular_payment,regular_payment,monthly_interest+amount_due)</f>
        <v>0</v>
      </c>
      <c r="G313" s="114">
        <v>0</v>
      </c>
      <c r="H313" s="114">
        <f>additional_payment+scheduled</f>
        <v>0</v>
      </c>
      <c r="I313" s="114">
        <f>amount_due+monthly_interest-total_payment</f>
        <v>0</v>
      </c>
    </row>
    <row r="314" spans="1:9" x14ac:dyDescent="0.2">
      <c r="A314">
        <v>308</v>
      </c>
      <c r="B314" s="116">
        <v>51013</v>
      </c>
      <c r="D314" s="114">
        <f t="shared" si="5"/>
        <v>0</v>
      </c>
      <c r="E314" s="114">
        <f>amount_due*interest/12</f>
        <v>0</v>
      </c>
      <c r="F314" s="114">
        <f>IF(monthly_interest+amount_due&gt;regular_payment,regular_payment,monthly_interest+amount_due)</f>
        <v>0</v>
      </c>
      <c r="G314" s="114">
        <v>0</v>
      </c>
      <c r="H314" s="114">
        <f>additional_payment+scheduled</f>
        <v>0</v>
      </c>
      <c r="I314" s="114">
        <f>amount_due+monthly_interest-total_payment</f>
        <v>0</v>
      </c>
    </row>
    <row r="315" spans="1:9" x14ac:dyDescent="0.2">
      <c r="A315">
        <v>309</v>
      </c>
      <c r="B315" s="116">
        <v>51043</v>
      </c>
      <c r="D315" s="114">
        <f t="shared" si="5"/>
        <v>0</v>
      </c>
      <c r="E315" s="114">
        <f>amount_due*interest/12</f>
        <v>0</v>
      </c>
      <c r="F315" s="114">
        <f>IF(monthly_interest+amount_due&gt;regular_payment,regular_payment,monthly_interest+amount_due)</f>
        <v>0</v>
      </c>
      <c r="G315" s="114">
        <v>0</v>
      </c>
      <c r="H315" s="114">
        <f>additional_payment+scheduled</f>
        <v>0</v>
      </c>
      <c r="I315" s="114">
        <f>amount_due+monthly_interest-total_payment</f>
        <v>0</v>
      </c>
    </row>
    <row r="316" spans="1:9" x14ac:dyDescent="0.2">
      <c r="A316">
        <v>310</v>
      </c>
      <c r="B316" s="116">
        <v>51074</v>
      </c>
      <c r="D316" s="114">
        <f t="shared" si="5"/>
        <v>0</v>
      </c>
      <c r="E316" s="114">
        <f>amount_due*interest/12</f>
        <v>0</v>
      </c>
      <c r="F316" s="114">
        <f>IF(monthly_interest+amount_due&gt;regular_payment,regular_payment,monthly_interest+amount_due)</f>
        <v>0</v>
      </c>
      <c r="G316" s="114">
        <v>0</v>
      </c>
      <c r="H316" s="114">
        <f>additional_payment+scheduled</f>
        <v>0</v>
      </c>
      <c r="I316" s="114">
        <f>amount_due+monthly_interest-total_payment</f>
        <v>0</v>
      </c>
    </row>
    <row r="317" spans="1:9" x14ac:dyDescent="0.2">
      <c r="A317">
        <v>311</v>
      </c>
      <c r="B317" s="116">
        <v>51104</v>
      </c>
      <c r="D317" s="114">
        <f t="shared" si="5"/>
        <v>0</v>
      </c>
      <c r="E317" s="114">
        <f>amount_due*interest/12</f>
        <v>0</v>
      </c>
      <c r="F317" s="114">
        <f>IF(monthly_interest+amount_due&gt;regular_payment,regular_payment,monthly_interest+amount_due)</f>
        <v>0</v>
      </c>
      <c r="G317" s="114">
        <v>0</v>
      </c>
      <c r="H317" s="114">
        <f>additional_payment+scheduled</f>
        <v>0</v>
      </c>
      <c r="I317" s="114">
        <f>amount_due+monthly_interest-total_payment</f>
        <v>0</v>
      </c>
    </row>
    <row r="318" spans="1:9" x14ac:dyDescent="0.2">
      <c r="A318">
        <v>312</v>
      </c>
      <c r="B318" s="116">
        <v>51135</v>
      </c>
      <c r="D318" s="114">
        <f t="shared" si="5"/>
        <v>0</v>
      </c>
      <c r="E318" s="114">
        <f>amount_due*interest/12</f>
        <v>0</v>
      </c>
      <c r="F318" s="114">
        <f>IF(monthly_interest+amount_due&gt;regular_payment,regular_payment,monthly_interest+amount_due)</f>
        <v>0</v>
      </c>
      <c r="G318" s="114">
        <v>0</v>
      </c>
      <c r="H318" s="114">
        <f>additional_payment+scheduled</f>
        <v>0</v>
      </c>
      <c r="I318" s="114">
        <f>amount_due+monthly_interest-total_payment</f>
        <v>0</v>
      </c>
    </row>
    <row r="319" spans="1:9" x14ac:dyDescent="0.2">
      <c r="A319">
        <v>313</v>
      </c>
      <c r="B319" s="116">
        <v>51166</v>
      </c>
      <c r="D319" s="114">
        <f t="shared" si="5"/>
        <v>0</v>
      </c>
      <c r="E319" s="114">
        <f>amount_due*interest/12</f>
        <v>0</v>
      </c>
      <c r="F319" s="114">
        <f>IF(monthly_interest+amount_due&gt;regular_payment,regular_payment,monthly_interest+amount_due)</f>
        <v>0</v>
      </c>
      <c r="G319" s="114">
        <v>0</v>
      </c>
      <c r="H319" s="114">
        <f>additional_payment+scheduled</f>
        <v>0</v>
      </c>
      <c r="I319" s="114">
        <f>amount_due+monthly_interest-total_payment</f>
        <v>0</v>
      </c>
    </row>
    <row r="320" spans="1:9" x14ac:dyDescent="0.2">
      <c r="A320">
        <v>314</v>
      </c>
      <c r="B320" s="116">
        <v>51195</v>
      </c>
      <c r="D320" s="114">
        <f t="shared" si="5"/>
        <v>0</v>
      </c>
      <c r="E320" s="114">
        <f>amount_due*interest/12</f>
        <v>0</v>
      </c>
      <c r="F320" s="114">
        <f>IF(monthly_interest+amount_due&gt;regular_payment,regular_payment,monthly_interest+amount_due)</f>
        <v>0</v>
      </c>
      <c r="G320" s="114">
        <v>0</v>
      </c>
      <c r="H320" s="114">
        <f>additional_payment+scheduled</f>
        <v>0</v>
      </c>
      <c r="I320" s="114">
        <f>amount_due+monthly_interest-total_payment</f>
        <v>0</v>
      </c>
    </row>
    <row r="321" spans="1:9" x14ac:dyDescent="0.2">
      <c r="A321">
        <v>315</v>
      </c>
      <c r="B321" s="116">
        <v>51226</v>
      </c>
      <c r="D321" s="114">
        <f t="shared" si="5"/>
        <v>0</v>
      </c>
      <c r="E321" s="114">
        <f>amount_due*interest/12</f>
        <v>0</v>
      </c>
      <c r="F321" s="114">
        <f>IF(monthly_interest+amount_due&gt;regular_payment,regular_payment,monthly_interest+amount_due)</f>
        <v>0</v>
      </c>
      <c r="G321" s="114">
        <v>0</v>
      </c>
      <c r="H321" s="114">
        <f>additional_payment+scheduled</f>
        <v>0</v>
      </c>
      <c r="I321" s="114">
        <f>amount_due+monthly_interest-total_payment</f>
        <v>0</v>
      </c>
    </row>
    <row r="322" spans="1:9" x14ac:dyDescent="0.2">
      <c r="A322">
        <v>316</v>
      </c>
      <c r="B322" s="116">
        <v>51256</v>
      </c>
      <c r="D322" s="114">
        <f t="shared" si="5"/>
        <v>0</v>
      </c>
      <c r="E322" s="114">
        <f>amount_due*interest/12</f>
        <v>0</v>
      </c>
      <c r="F322" s="114">
        <f>IF(monthly_interest+amount_due&gt;regular_payment,regular_payment,monthly_interest+amount_due)</f>
        <v>0</v>
      </c>
      <c r="G322" s="114">
        <v>0</v>
      </c>
      <c r="H322" s="114">
        <f>additional_payment+scheduled</f>
        <v>0</v>
      </c>
      <c r="I322" s="114">
        <f>amount_due+monthly_interest-total_payment</f>
        <v>0</v>
      </c>
    </row>
    <row r="323" spans="1:9" x14ac:dyDescent="0.2">
      <c r="A323">
        <v>317</v>
      </c>
      <c r="B323" s="116">
        <v>51287</v>
      </c>
      <c r="D323" s="114">
        <f t="shared" si="5"/>
        <v>0</v>
      </c>
      <c r="E323" s="114">
        <f>amount_due*interest/12</f>
        <v>0</v>
      </c>
      <c r="F323" s="114">
        <f>IF(monthly_interest+amount_due&gt;regular_payment,regular_payment,monthly_interest+amount_due)</f>
        <v>0</v>
      </c>
      <c r="G323" s="114">
        <v>0</v>
      </c>
      <c r="H323" s="114">
        <f>additional_payment+scheduled</f>
        <v>0</v>
      </c>
      <c r="I323" s="114">
        <f>amount_due+monthly_interest-total_payment</f>
        <v>0</v>
      </c>
    </row>
    <row r="324" spans="1:9" x14ac:dyDescent="0.2">
      <c r="A324">
        <v>318</v>
      </c>
      <c r="B324" s="116">
        <v>51317</v>
      </c>
      <c r="D324" s="114">
        <f t="shared" si="5"/>
        <v>0</v>
      </c>
      <c r="E324" s="114">
        <f>amount_due*interest/12</f>
        <v>0</v>
      </c>
      <c r="F324" s="114">
        <f>IF(monthly_interest+amount_due&gt;regular_payment,regular_payment,monthly_interest+amount_due)</f>
        <v>0</v>
      </c>
      <c r="G324" s="114">
        <v>0</v>
      </c>
      <c r="H324" s="114">
        <f>additional_payment+scheduled</f>
        <v>0</v>
      </c>
      <c r="I324" s="114">
        <f>amount_due+monthly_interest-total_payment</f>
        <v>0</v>
      </c>
    </row>
    <row r="325" spans="1:9" x14ac:dyDescent="0.2">
      <c r="A325">
        <v>319</v>
      </c>
      <c r="B325" s="116">
        <v>51348</v>
      </c>
      <c r="D325" s="114">
        <f t="shared" si="5"/>
        <v>0</v>
      </c>
      <c r="E325" s="114">
        <f>amount_due*interest/12</f>
        <v>0</v>
      </c>
      <c r="F325" s="114">
        <f>IF(monthly_interest+amount_due&gt;regular_payment,regular_payment,monthly_interest+amount_due)</f>
        <v>0</v>
      </c>
      <c r="G325" s="114">
        <v>0</v>
      </c>
      <c r="H325" s="114">
        <f>additional_payment+scheduled</f>
        <v>0</v>
      </c>
      <c r="I325" s="114">
        <f>amount_due+monthly_interest-total_payment</f>
        <v>0</v>
      </c>
    </row>
    <row r="326" spans="1:9" x14ac:dyDescent="0.2">
      <c r="A326">
        <v>320</v>
      </c>
      <c r="B326" s="116">
        <v>51379</v>
      </c>
      <c r="D326" s="114">
        <f t="shared" si="5"/>
        <v>0</v>
      </c>
      <c r="E326" s="114">
        <f>amount_due*interest/12</f>
        <v>0</v>
      </c>
      <c r="F326" s="114">
        <f>IF(monthly_interest+amount_due&gt;regular_payment,regular_payment,monthly_interest+amount_due)</f>
        <v>0</v>
      </c>
      <c r="G326" s="114">
        <v>0</v>
      </c>
      <c r="H326" s="114">
        <f>additional_payment+scheduled</f>
        <v>0</v>
      </c>
      <c r="I326" s="114">
        <f>amount_due+monthly_interest-total_payment</f>
        <v>0</v>
      </c>
    </row>
    <row r="327" spans="1:9" x14ac:dyDescent="0.2">
      <c r="A327">
        <v>321</v>
      </c>
      <c r="B327" s="116">
        <v>51409</v>
      </c>
      <c r="D327" s="114">
        <f t="shared" si="5"/>
        <v>0</v>
      </c>
      <c r="E327" s="114">
        <f>amount_due*interest/12</f>
        <v>0</v>
      </c>
      <c r="F327" s="114">
        <f>IF(monthly_interest+amount_due&gt;regular_payment,regular_payment,monthly_interest+amount_due)</f>
        <v>0</v>
      </c>
      <c r="G327" s="114">
        <v>0</v>
      </c>
      <c r="H327" s="114">
        <f>additional_payment+scheduled</f>
        <v>0</v>
      </c>
      <c r="I327" s="114">
        <f>amount_due+monthly_interest-total_payment</f>
        <v>0</v>
      </c>
    </row>
    <row r="328" spans="1:9" x14ac:dyDescent="0.2">
      <c r="A328">
        <v>322</v>
      </c>
      <c r="B328" s="116">
        <v>51440</v>
      </c>
      <c r="D328" s="114">
        <f t="shared" si="5"/>
        <v>0</v>
      </c>
      <c r="E328" s="114">
        <f>amount_due*interest/12</f>
        <v>0</v>
      </c>
      <c r="F328" s="114">
        <f>IF(monthly_interest+amount_due&gt;regular_payment,regular_payment,monthly_interest+amount_due)</f>
        <v>0</v>
      </c>
      <c r="G328" s="114">
        <v>0</v>
      </c>
      <c r="H328" s="114">
        <f>additional_payment+scheduled</f>
        <v>0</v>
      </c>
      <c r="I328" s="114">
        <f>amount_due+monthly_interest-total_payment</f>
        <v>0</v>
      </c>
    </row>
    <row r="329" spans="1:9" x14ac:dyDescent="0.2">
      <c r="A329">
        <v>323</v>
      </c>
      <c r="B329" s="116">
        <v>51470</v>
      </c>
      <c r="D329" s="114">
        <f t="shared" ref="D329:D377" si="6">I328</f>
        <v>0</v>
      </c>
      <c r="E329" s="114">
        <f>amount_due*interest/12</f>
        <v>0</v>
      </c>
      <c r="F329" s="114">
        <f>IF(monthly_interest+amount_due&gt;regular_payment,regular_payment,monthly_interest+amount_due)</f>
        <v>0</v>
      </c>
      <c r="G329" s="114">
        <v>0</v>
      </c>
      <c r="H329" s="114">
        <f>additional_payment+scheduled</f>
        <v>0</v>
      </c>
      <c r="I329" s="114">
        <f>amount_due+monthly_interest-total_payment</f>
        <v>0</v>
      </c>
    </row>
    <row r="330" spans="1:9" x14ac:dyDescent="0.2">
      <c r="A330">
        <v>324</v>
      </c>
      <c r="B330" s="116">
        <v>51501</v>
      </c>
      <c r="D330" s="114">
        <f t="shared" si="6"/>
        <v>0</v>
      </c>
      <c r="E330" s="114">
        <f>amount_due*interest/12</f>
        <v>0</v>
      </c>
      <c r="F330" s="114">
        <f>IF(monthly_interest+amount_due&gt;regular_payment,regular_payment,monthly_interest+amount_due)</f>
        <v>0</v>
      </c>
      <c r="G330" s="114">
        <v>0</v>
      </c>
      <c r="H330" s="114">
        <f>additional_payment+scheduled</f>
        <v>0</v>
      </c>
      <c r="I330" s="114">
        <f>amount_due+monthly_interest-total_payment</f>
        <v>0</v>
      </c>
    </row>
    <row r="331" spans="1:9" x14ac:dyDescent="0.2">
      <c r="A331">
        <v>325</v>
      </c>
      <c r="B331" s="116">
        <v>51532</v>
      </c>
      <c r="D331" s="114">
        <f t="shared" si="6"/>
        <v>0</v>
      </c>
      <c r="E331" s="114">
        <f>amount_due*interest/12</f>
        <v>0</v>
      </c>
      <c r="F331" s="114">
        <f>IF(monthly_interest+amount_due&gt;regular_payment,regular_payment,monthly_interest+amount_due)</f>
        <v>0</v>
      </c>
      <c r="G331" s="114">
        <v>0</v>
      </c>
      <c r="H331" s="114">
        <f>additional_payment+scheduled</f>
        <v>0</v>
      </c>
      <c r="I331" s="114">
        <f>amount_due+monthly_interest-total_payment</f>
        <v>0</v>
      </c>
    </row>
    <row r="332" spans="1:9" x14ac:dyDescent="0.2">
      <c r="A332">
        <v>326</v>
      </c>
      <c r="B332" s="116">
        <v>51560</v>
      </c>
      <c r="D332" s="114">
        <f t="shared" si="6"/>
        <v>0</v>
      </c>
      <c r="E332" s="114">
        <f>amount_due*interest/12</f>
        <v>0</v>
      </c>
      <c r="F332" s="114">
        <f>IF(monthly_interest+amount_due&gt;regular_payment,regular_payment,monthly_interest+amount_due)</f>
        <v>0</v>
      </c>
      <c r="G332" s="114">
        <v>0</v>
      </c>
      <c r="H332" s="114">
        <f>additional_payment+scheduled</f>
        <v>0</v>
      </c>
      <c r="I332" s="114">
        <f>amount_due+monthly_interest-total_payment</f>
        <v>0</v>
      </c>
    </row>
    <row r="333" spans="1:9" x14ac:dyDescent="0.2">
      <c r="A333">
        <v>327</v>
      </c>
      <c r="B333" s="116">
        <v>51591</v>
      </c>
      <c r="D333" s="114">
        <f t="shared" si="6"/>
        <v>0</v>
      </c>
      <c r="E333" s="114">
        <f>amount_due*interest/12</f>
        <v>0</v>
      </c>
      <c r="F333" s="114">
        <f>IF(monthly_interest+amount_due&gt;regular_payment,regular_payment,monthly_interest+amount_due)</f>
        <v>0</v>
      </c>
      <c r="G333" s="114">
        <v>0</v>
      </c>
      <c r="H333" s="114">
        <f>additional_payment+scheduled</f>
        <v>0</v>
      </c>
      <c r="I333" s="114">
        <f>amount_due+monthly_interest-total_payment</f>
        <v>0</v>
      </c>
    </row>
    <row r="334" spans="1:9" x14ac:dyDescent="0.2">
      <c r="A334">
        <v>328</v>
      </c>
      <c r="B334" s="116">
        <v>51621</v>
      </c>
      <c r="D334" s="114">
        <f t="shared" si="6"/>
        <v>0</v>
      </c>
      <c r="E334" s="114">
        <f>amount_due*interest/12</f>
        <v>0</v>
      </c>
      <c r="F334" s="114">
        <f>IF(monthly_interest+amount_due&gt;regular_payment,regular_payment,monthly_interest+amount_due)</f>
        <v>0</v>
      </c>
      <c r="G334" s="114">
        <v>0</v>
      </c>
      <c r="H334" s="114">
        <f>additional_payment+scheduled</f>
        <v>0</v>
      </c>
      <c r="I334" s="114">
        <f>amount_due+monthly_interest-total_payment</f>
        <v>0</v>
      </c>
    </row>
    <row r="335" spans="1:9" x14ac:dyDescent="0.2">
      <c r="A335">
        <v>329</v>
      </c>
      <c r="B335" s="116">
        <v>51652</v>
      </c>
      <c r="D335" s="114">
        <f t="shared" si="6"/>
        <v>0</v>
      </c>
      <c r="E335" s="114">
        <f>amount_due*interest/12</f>
        <v>0</v>
      </c>
      <c r="F335" s="114">
        <f>IF(monthly_interest+amount_due&gt;regular_payment,regular_payment,monthly_interest+amount_due)</f>
        <v>0</v>
      </c>
      <c r="G335" s="114">
        <v>0</v>
      </c>
      <c r="H335" s="114">
        <f>additional_payment+scheduled</f>
        <v>0</v>
      </c>
      <c r="I335" s="114">
        <f>amount_due+monthly_interest-total_payment</f>
        <v>0</v>
      </c>
    </row>
    <row r="336" spans="1:9" x14ac:dyDescent="0.2">
      <c r="A336">
        <v>330</v>
      </c>
      <c r="B336" s="116">
        <v>51682</v>
      </c>
      <c r="D336" s="114">
        <f t="shared" si="6"/>
        <v>0</v>
      </c>
      <c r="E336" s="114">
        <f>amount_due*interest/12</f>
        <v>0</v>
      </c>
      <c r="F336" s="114">
        <f>IF(monthly_interest+amount_due&gt;regular_payment,regular_payment,monthly_interest+amount_due)</f>
        <v>0</v>
      </c>
      <c r="G336" s="114">
        <v>0</v>
      </c>
      <c r="H336" s="114">
        <f>additional_payment+scheduled</f>
        <v>0</v>
      </c>
      <c r="I336" s="114">
        <f>amount_due+monthly_interest-total_payment</f>
        <v>0</v>
      </c>
    </row>
    <row r="337" spans="1:9" x14ac:dyDescent="0.2">
      <c r="A337">
        <v>331</v>
      </c>
      <c r="B337" s="116">
        <v>51713</v>
      </c>
      <c r="D337" s="114">
        <f t="shared" si="6"/>
        <v>0</v>
      </c>
      <c r="E337" s="114">
        <f>amount_due*interest/12</f>
        <v>0</v>
      </c>
      <c r="F337" s="114">
        <f>IF(monthly_interest+amount_due&gt;regular_payment,regular_payment,monthly_interest+amount_due)</f>
        <v>0</v>
      </c>
      <c r="G337" s="114">
        <v>0</v>
      </c>
      <c r="H337" s="114">
        <f>additional_payment+scheduled</f>
        <v>0</v>
      </c>
      <c r="I337" s="114">
        <f>amount_due+monthly_interest-total_payment</f>
        <v>0</v>
      </c>
    </row>
    <row r="338" spans="1:9" x14ac:dyDescent="0.2">
      <c r="A338">
        <v>332</v>
      </c>
      <c r="B338" s="116">
        <v>51744</v>
      </c>
      <c r="D338" s="114">
        <f t="shared" si="6"/>
        <v>0</v>
      </c>
      <c r="E338" s="114">
        <f>amount_due*interest/12</f>
        <v>0</v>
      </c>
      <c r="F338" s="114">
        <f>IF(monthly_interest+amount_due&gt;regular_payment,regular_payment,monthly_interest+amount_due)</f>
        <v>0</v>
      </c>
      <c r="G338" s="114">
        <v>0</v>
      </c>
      <c r="H338" s="114">
        <f>additional_payment+scheduled</f>
        <v>0</v>
      </c>
      <c r="I338" s="114">
        <f>amount_due+monthly_interest-total_payment</f>
        <v>0</v>
      </c>
    </row>
    <row r="339" spans="1:9" x14ac:dyDescent="0.2">
      <c r="A339">
        <v>333</v>
      </c>
      <c r="B339" s="116">
        <v>51774</v>
      </c>
      <c r="D339" s="114">
        <f t="shared" si="6"/>
        <v>0</v>
      </c>
      <c r="E339" s="114">
        <f>amount_due*interest/12</f>
        <v>0</v>
      </c>
      <c r="F339" s="114">
        <f>IF(monthly_interest+amount_due&gt;regular_payment,regular_payment,monthly_interest+amount_due)</f>
        <v>0</v>
      </c>
      <c r="G339" s="114">
        <v>0</v>
      </c>
      <c r="H339" s="114">
        <f>additional_payment+scheduled</f>
        <v>0</v>
      </c>
      <c r="I339" s="114">
        <f>amount_due+monthly_interest-total_payment</f>
        <v>0</v>
      </c>
    </row>
    <row r="340" spans="1:9" x14ac:dyDescent="0.2">
      <c r="A340">
        <v>334</v>
      </c>
      <c r="B340" s="116">
        <v>51805</v>
      </c>
      <c r="D340" s="114">
        <f t="shared" si="6"/>
        <v>0</v>
      </c>
      <c r="E340" s="114">
        <f>amount_due*interest/12</f>
        <v>0</v>
      </c>
      <c r="F340" s="114">
        <f>IF(monthly_interest+amount_due&gt;regular_payment,regular_payment,monthly_interest+amount_due)</f>
        <v>0</v>
      </c>
      <c r="G340" s="114">
        <v>0</v>
      </c>
      <c r="H340" s="114">
        <f>additional_payment+scheduled</f>
        <v>0</v>
      </c>
      <c r="I340" s="114">
        <f>amount_due+monthly_interest-total_payment</f>
        <v>0</v>
      </c>
    </row>
    <row r="341" spans="1:9" x14ac:dyDescent="0.2">
      <c r="A341">
        <v>335</v>
      </c>
      <c r="B341" s="116">
        <v>51835</v>
      </c>
      <c r="D341" s="114">
        <f t="shared" si="6"/>
        <v>0</v>
      </c>
      <c r="E341" s="114">
        <f>amount_due*interest/12</f>
        <v>0</v>
      </c>
      <c r="F341" s="114">
        <f>IF(monthly_interest+amount_due&gt;regular_payment,regular_payment,monthly_interest+amount_due)</f>
        <v>0</v>
      </c>
      <c r="G341" s="114">
        <v>0</v>
      </c>
      <c r="H341" s="114">
        <f>additional_payment+scheduled</f>
        <v>0</v>
      </c>
      <c r="I341" s="114">
        <f>amount_due+monthly_interest-total_payment</f>
        <v>0</v>
      </c>
    </row>
    <row r="342" spans="1:9" x14ac:dyDescent="0.2">
      <c r="A342">
        <v>336</v>
      </c>
      <c r="B342" s="116">
        <v>51866</v>
      </c>
      <c r="D342" s="114">
        <f t="shared" si="6"/>
        <v>0</v>
      </c>
      <c r="E342" s="114">
        <f>amount_due*interest/12</f>
        <v>0</v>
      </c>
      <c r="F342" s="114">
        <f>IF(monthly_interest+amount_due&gt;regular_payment,regular_payment,monthly_interest+amount_due)</f>
        <v>0</v>
      </c>
      <c r="G342" s="114">
        <v>0</v>
      </c>
      <c r="H342" s="114">
        <f>additional_payment+scheduled</f>
        <v>0</v>
      </c>
      <c r="I342" s="114">
        <f>amount_due+monthly_interest-total_payment</f>
        <v>0</v>
      </c>
    </row>
    <row r="343" spans="1:9" x14ac:dyDescent="0.2">
      <c r="A343">
        <v>337</v>
      </c>
      <c r="B343" s="116">
        <v>51897</v>
      </c>
      <c r="D343" s="114">
        <f t="shared" si="6"/>
        <v>0</v>
      </c>
      <c r="E343" s="114">
        <f>amount_due*interest/12</f>
        <v>0</v>
      </c>
      <c r="F343" s="114">
        <f>IF(monthly_interest+amount_due&gt;regular_payment,regular_payment,monthly_interest+amount_due)</f>
        <v>0</v>
      </c>
      <c r="G343" s="114">
        <v>0</v>
      </c>
      <c r="H343" s="114">
        <f>additional_payment+scheduled</f>
        <v>0</v>
      </c>
      <c r="I343" s="114">
        <f>amount_due+monthly_interest-total_payment</f>
        <v>0</v>
      </c>
    </row>
    <row r="344" spans="1:9" x14ac:dyDescent="0.2">
      <c r="A344">
        <v>338</v>
      </c>
      <c r="B344" s="116">
        <v>51925</v>
      </c>
      <c r="D344" s="114">
        <f t="shared" si="6"/>
        <v>0</v>
      </c>
      <c r="E344" s="114">
        <f>amount_due*interest/12</f>
        <v>0</v>
      </c>
      <c r="F344" s="114">
        <f>IF(monthly_interest+amount_due&gt;regular_payment,regular_payment,monthly_interest+amount_due)</f>
        <v>0</v>
      </c>
      <c r="G344" s="114">
        <v>0</v>
      </c>
      <c r="H344" s="114">
        <f>additional_payment+scheduled</f>
        <v>0</v>
      </c>
      <c r="I344" s="114">
        <f>amount_due+monthly_interest-total_payment</f>
        <v>0</v>
      </c>
    </row>
    <row r="345" spans="1:9" x14ac:dyDescent="0.2">
      <c r="A345">
        <v>339</v>
      </c>
      <c r="B345" s="116">
        <v>51956</v>
      </c>
      <c r="D345" s="114">
        <f t="shared" si="6"/>
        <v>0</v>
      </c>
      <c r="E345" s="114">
        <f>amount_due*interest/12</f>
        <v>0</v>
      </c>
      <c r="F345" s="114">
        <f>IF(monthly_interest+amount_due&gt;regular_payment,regular_payment,monthly_interest+amount_due)</f>
        <v>0</v>
      </c>
      <c r="G345" s="114">
        <v>0</v>
      </c>
      <c r="H345" s="114">
        <f>additional_payment+scheduled</f>
        <v>0</v>
      </c>
      <c r="I345" s="114">
        <f>amount_due+monthly_interest-total_payment</f>
        <v>0</v>
      </c>
    </row>
    <row r="346" spans="1:9" x14ac:dyDescent="0.2">
      <c r="A346">
        <v>340</v>
      </c>
      <c r="B346" s="116">
        <v>51986</v>
      </c>
      <c r="D346" s="114">
        <f t="shared" si="6"/>
        <v>0</v>
      </c>
      <c r="E346" s="114">
        <f>amount_due*interest/12</f>
        <v>0</v>
      </c>
      <c r="F346" s="114">
        <f>IF(monthly_interest+amount_due&gt;regular_payment,regular_payment,monthly_interest+amount_due)</f>
        <v>0</v>
      </c>
      <c r="G346" s="114">
        <v>0</v>
      </c>
      <c r="H346" s="114">
        <f>additional_payment+scheduled</f>
        <v>0</v>
      </c>
      <c r="I346" s="114">
        <f>amount_due+monthly_interest-total_payment</f>
        <v>0</v>
      </c>
    </row>
    <row r="347" spans="1:9" x14ac:dyDescent="0.2">
      <c r="A347">
        <v>341</v>
      </c>
      <c r="B347" s="116">
        <v>52017</v>
      </c>
      <c r="D347" s="114">
        <f t="shared" si="6"/>
        <v>0</v>
      </c>
      <c r="E347" s="114">
        <f>amount_due*interest/12</f>
        <v>0</v>
      </c>
      <c r="F347" s="114">
        <f>IF(monthly_interest+amount_due&gt;regular_payment,regular_payment,monthly_interest+amount_due)</f>
        <v>0</v>
      </c>
      <c r="G347" s="114">
        <v>0</v>
      </c>
      <c r="H347" s="114">
        <f>additional_payment+scheduled</f>
        <v>0</v>
      </c>
      <c r="I347" s="114">
        <f>amount_due+monthly_interest-total_payment</f>
        <v>0</v>
      </c>
    </row>
    <row r="348" spans="1:9" x14ac:dyDescent="0.2">
      <c r="A348">
        <v>342</v>
      </c>
      <c r="B348" s="116">
        <v>52047</v>
      </c>
      <c r="D348" s="114">
        <f t="shared" si="6"/>
        <v>0</v>
      </c>
      <c r="E348" s="114">
        <f>amount_due*interest/12</f>
        <v>0</v>
      </c>
      <c r="F348" s="114">
        <f>IF(monthly_interest+amount_due&gt;regular_payment,regular_payment,monthly_interest+amount_due)</f>
        <v>0</v>
      </c>
      <c r="G348" s="114">
        <v>0</v>
      </c>
      <c r="H348" s="114">
        <f>additional_payment+scheduled</f>
        <v>0</v>
      </c>
      <c r="I348" s="114">
        <f>amount_due+monthly_interest-total_payment</f>
        <v>0</v>
      </c>
    </row>
    <row r="349" spans="1:9" x14ac:dyDescent="0.2">
      <c r="A349">
        <v>343</v>
      </c>
      <c r="B349" s="116">
        <v>52078</v>
      </c>
      <c r="D349" s="114">
        <f t="shared" si="6"/>
        <v>0</v>
      </c>
      <c r="E349" s="114">
        <f>amount_due*interest/12</f>
        <v>0</v>
      </c>
      <c r="F349" s="114">
        <f>IF(monthly_interest+amount_due&gt;regular_payment,regular_payment,monthly_interest+amount_due)</f>
        <v>0</v>
      </c>
      <c r="G349" s="114">
        <v>0</v>
      </c>
      <c r="H349" s="114">
        <f>additional_payment+scheduled</f>
        <v>0</v>
      </c>
      <c r="I349" s="114">
        <f>amount_due+monthly_interest-total_payment</f>
        <v>0</v>
      </c>
    </row>
    <row r="350" spans="1:9" x14ac:dyDescent="0.2">
      <c r="A350">
        <v>344</v>
      </c>
      <c r="B350" s="116">
        <v>52109</v>
      </c>
      <c r="D350" s="114">
        <f t="shared" si="6"/>
        <v>0</v>
      </c>
      <c r="E350" s="114">
        <f>amount_due*interest/12</f>
        <v>0</v>
      </c>
      <c r="F350" s="114">
        <f>IF(monthly_interest+amount_due&gt;regular_payment,regular_payment,monthly_interest+amount_due)</f>
        <v>0</v>
      </c>
      <c r="G350" s="114">
        <v>0</v>
      </c>
      <c r="H350" s="114">
        <f>additional_payment+scheduled</f>
        <v>0</v>
      </c>
      <c r="I350" s="114">
        <f>amount_due+monthly_interest-total_payment</f>
        <v>0</v>
      </c>
    </row>
    <row r="351" spans="1:9" x14ac:dyDescent="0.2">
      <c r="A351">
        <v>345</v>
      </c>
      <c r="B351" s="116">
        <v>52139</v>
      </c>
      <c r="D351" s="114">
        <f t="shared" si="6"/>
        <v>0</v>
      </c>
      <c r="E351" s="114">
        <f>amount_due*interest/12</f>
        <v>0</v>
      </c>
      <c r="F351" s="114">
        <f>IF(monthly_interest+amount_due&gt;regular_payment,regular_payment,monthly_interest+amount_due)</f>
        <v>0</v>
      </c>
      <c r="G351" s="114">
        <v>0</v>
      </c>
      <c r="H351" s="114">
        <f>additional_payment+scheduled</f>
        <v>0</v>
      </c>
      <c r="I351" s="114">
        <f>amount_due+monthly_interest-total_payment</f>
        <v>0</v>
      </c>
    </row>
    <row r="352" spans="1:9" x14ac:dyDescent="0.2">
      <c r="A352">
        <v>346</v>
      </c>
      <c r="B352" s="116">
        <v>52170</v>
      </c>
      <c r="D352" s="114">
        <f t="shared" si="6"/>
        <v>0</v>
      </c>
      <c r="E352" s="114">
        <f>amount_due*interest/12</f>
        <v>0</v>
      </c>
      <c r="F352" s="114">
        <f>IF(monthly_interest+amount_due&gt;regular_payment,regular_payment,monthly_interest+amount_due)</f>
        <v>0</v>
      </c>
      <c r="G352" s="114">
        <v>0</v>
      </c>
      <c r="H352" s="114">
        <f>additional_payment+scheduled</f>
        <v>0</v>
      </c>
      <c r="I352" s="114">
        <f>amount_due+monthly_interest-total_payment</f>
        <v>0</v>
      </c>
    </row>
    <row r="353" spans="1:9" x14ac:dyDescent="0.2">
      <c r="A353">
        <v>347</v>
      </c>
      <c r="B353" s="116">
        <v>52200</v>
      </c>
      <c r="D353" s="114">
        <f t="shared" si="6"/>
        <v>0</v>
      </c>
      <c r="E353" s="114">
        <f>amount_due*interest/12</f>
        <v>0</v>
      </c>
      <c r="F353" s="114">
        <f>IF(monthly_interest+amount_due&gt;regular_payment,regular_payment,monthly_interest+amount_due)</f>
        <v>0</v>
      </c>
      <c r="G353" s="114">
        <v>0</v>
      </c>
      <c r="H353" s="114">
        <f>additional_payment+scheduled</f>
        <v>0</v>
      </c>
      <c r="I353" s="114">
        <f>amount_due+monthly_interest-total_payment</f>
        <v>0</v>
      </c>
    </row>
    <row r="354" spans="1:9" x14ac:dyDescent="0.2">
      <c r="A354">
        <v>348</v>
      </c>
      <c r="B354" s="116">
        <v>52231</v>
      </c>
      <c r="D354" s="114">
        <f t="shared" si="6"/>
        <v>0</v>
      </c>
      <c r="E354" s="114">
        <f>amount_due*interest/12</f>
        <v>0</v>
      </c>
      <c r="F354" s="114">
        <f>IF(monthly_interest+amount_due&gt;regular_payment,regular_payment,monthly_interest+amount_due)</f>
        <v>0</v>
      </c>
      <c r="G354" s="114">
        <v>0</v>
      </c>
      <c r="H354" s="114">
        <f>additional_payment+scheduled</f>
        <v>0</v>
      </c>
      <c r="I354" s="114">
        <f>amount_due+monthly_interest-total_payment</f>
        <v>0</v>
      </c>
    </row>
    <row r="355" spans="1:9" x14ac:dyDescent="0.2">
      <c r="A355">
        <v>349</v>
      </c>
      <c r="B355" s="116">
        <v>52262</v>
      </c>
      <c r="D355" s="114">
        <f t="shared" si="6"/>
        <v>0</v>
      </c>
      <c r="E355" s="114">
        <f>amount_due*interest/12</f>
        <v>0</v>
      </c>
      <c r="F355" s="114">
        <f>IF(monthly_interest+amount_due&gt;regular_payment,regular_payment,monthly_interest+amount_due)</f>
        <v>0</v>
      </c>
      <c r="G355" s="114">
        <v>0</v>
      </c>
      <c r="H355" s="114">
        <f>additional_payment+scheduled</f>
        <v>0</v>
      </c>
      <c r="I355" s="114">
        <f>amount_due+monthly_interest-total_payment</f>
        <v>0</v>
      </c>
    </row>
    <row r="356" spans="1:9" x14ac:dyDescent="0.2">
      <c r="A356">
        <v>350</v>
      </c>
      <c r="B356" s="116">
        <v>52290</v>
      </c>
      <c r="D356" s="114">
        <f t="shared" si="6"/>
        <v>0</v>
      </c>
      <c r="E356" s="114">
        <f>amount_due*interest/12</f>
        <v>0</v>
      </c>
      <c r="F356" s="114">
        <f>IF(monthly_interest+amount_due&gt;regular_payment,regular_payment,monthly_interest+amount_due)</f>
        <v>0</v>
      </c>
      <c r="G356" s="114">
        <v>0</v>
      </c>
      <c r="H356" s="114">
        <f>additional_payment+scheduled</f>
        <v>0</v>
      </c>
      <c r="I356" s="114">
        <f>amount_due+monthly_interest-total_payment</f>
        <v>0</v>
      </c>
    </row>
    <row r="357" spans="1:9" x14ac:dyDescent="0.2">
      <c r="A357">
        <v>351</v>
      </c>
      <c r="B357" s="116">
        <v>52321</v>
      </c>
      <c r="D357" s="114">
        <f t="shared" si="6"/>
        <v>0</v>
      </c>
      <c r="E357" s="114">
        <f>amount_due*interest/12</f>
        <v>0</v>
      </c>
      <c r="F357" s="114">
        <f>IF(monthly_interest+amount_due&gt;regular_payment,regular_payment,monthly_interest+amount_due)</f>
        <v>0</v>
      </c>
      <c r="G357" s="114">
        <v>0</v>
      </c>
      <c r="H357" s="114">
        <f>additional_payment+scheduled</f>
        <v>0</v>
      </c>
      <c r="I357" s="114">
        <f>amount_due+monthly_interest-total_payment</f>
        <v>0</v>
      </c>
    </row>
    <row r="358" spans="1:9" x14ac:dyDescent="0.2">
      <c r="A358">
        <v>352</v>
      </c>
      <c r="B358" s="116">
        <v>52351</v>
      </c>
      <c r="D358" s="114">
        <f t="shared" si="6"/>
        <v>0</v>
      </c>
      <c r="E358" s="114">
        <f>amount_due*interest/12</f>
        <v>0</v>
      </c>
      <c r="F358" s="114">
        <f>IF(monthly_interest+amount_due&gt;regular_payment,regular_payment,monthly_interest+amount_due)</f>
        <v>0</v>
      </c>
      <c r="G358" s="114">
        <v>0</v>
      </c>
      <c r="H358" s="114">
        <f>additional_payment+scheduled</f>
        <v>0</v>
      </c>
      <c r="I358" s="114">
        <f>amount_due+monthly_interest-total_payment</f>
        <v>0</v>
      </c>
    </row>
    <row r="359" spans="1:9" x14ac:dyDescent="0.2">
      <c r="A359">
        <v>353</v>
      </c>
      <c r="B359" s="116">
        <v>52382</v>
      </c>
      <c r="D359" s="114">
        <f t="shared" si="6"/>
        <v>0</v>
      </c>
      <c r="E359" s="114">
        <f>amount_due*interest/12</f>
        <v>0</v>
      </c>
      <c r="F359" s="114">
        <f>IF(monthly_interest+amount_due&gt;regular_payment,regular_payment,monthly_interest+amount_due)</f>
        <v>0</v>
      </c>
      <c r="G359" s="114">
        <v>0</v>
      </c>
      <c r="H359" s="114">
        <f>additional_payment+scheduled</f>
        <v>0</v>
      </c>
      <c r="I359" s="114">
        <f>amount_due+monthly_interest-total_payment</f>
        <v>0</v>
      </c>
    </row>
    <row r="360" spans="1:9" x14ac:dyDescent="0.2">
      <c r="A360">
        <v>354</v>
      </c>
      <c r="B360" s="116">
        <v>52412</v>
      </c>
      <c r="D360" s="114">
        <f t="shared" si="6"/>
        <v>0</v>
      </c>
      <c r="E360" s="114">
        <f>amount_due*interest/12</f>
        <v>0</v>
      </c>
      <c r="F360" s="114">
        <f>IF(monthly_interest+amount_due&gt;regular_payment,regular_payment,monthly_interest+amount_due)</f>
        <v>0</v>
      </c>
      <c r="G360" s="114">
        <v>0</v>
      </c>
      <c r="H360" s="114">
        <f>additional_payment+scheduled</f>
        <v>0</v>
      </c>
      <c r="I360" s="114">
        <f>amount_due+monthly_interest-total_payment</f>
        <v>0</v>
      </c>
    </row>
    <row r="361" spans="1:9" x14ac:dyDescent="0.2">
      <c r="A361">
        <v>355</v>
      </c>
      <c r="B361" s="116">
        <v>52443</v>
      </c>
      <c r="D361" s="114">
        <f t="shared" si="6"/>
        <v>0</v>
      </c>
      <c r="E361" s="114">
        <f>amount_due*interest/12</f>
        <v>0</v>
      </c>
      <c r="F361" s="114">
        <f>IF(monthly_interest+amount_due&gt;regular_payment,regular_payment,monthly_interest+amount_due)</f>
        <v>0</v>
      </c>
      <c r="G361" s="114">
        <v>0</v>
      </c>
      <c r="H361" s="114">
        <f>additional_payment+scheduled</f>
        <v>0</v>
      </c>
      <c r="I361" s="114">
        <f>amount_due+monthly_interest-total_payment</f>
        <v>0</v>
      </c>
    </row>
    <row r="362" spans="1:9" x14ac:dyDescent="0.2">
      <c r="A362">
        <v>356</v>
      </c>
      <c r="B362" s="116">
        <v>52474</v>
      </c>
      <c r="D362" s="114">
        <f t="shared" si="6"/>
        <v>0</v>
      </c>
      <c r="E362" s="114">
        <f>amount_due*interest/12</f>
        <v>0</v>
      </c>
      <c r="F362" s="114">
        <f>IF(monthly_interest+amount_due&gt;regular_payment,regular_payment,monthly_interest+amount_due)</f>
        <v>0</v>
      </c>
      <c r="G362" s="114">
        <v>0</v>
      </c>
      <c r="H362" s="114">
        <f>additional_payment+scheduled</f>
        <v>0</v>
      </c>
      <c r="I362" s="114">
        <f>amount_due+monthly_interest-total_payment</f>
        <v>0</v>
      </c>
    </row>
    <row r="363" spans="1:9" x14ac:dyDescent="0.2">
      <c r="A363">
        <v>357</v>
      </c>
      <c r="B363" s="116">
        <v>52504</v>
      </c>
      <c r="D363" s="114">
        <f t="shared" si="6"/>
        <v>0</v>
      </c>
      <c r="E363" s="114">
        <f>amount_due*interest/12</f>
        <v>0</v>
      </c>
      <c r="F363" s="114">
        <f>IF(monthly_interest+amount_due&gt;regular_payment,regular_payment,monthly_interest+amount_due)</f>
        <v>0</v>
      </c>
      <c r="G363" s="114">
        <v>0</v>
      </c>
      <c r="H363" s="114">
        <f>additional_payment+scheduled</f>
        <v>0</v>
      </c>
      <c r="I363" s="114">
        <f>amount_due+monthly_interest-total_payment</f>
        <v>0</v>
      </c>
    </row>
    <row r="364" spans="1:9" x14ac:dyDescent="0.2">
      <c r="A364">
        <v>358</v>
      </c>
      <c r="B364" s="116">
        <v>52535</v>
      </c>
      <c r="D364" s="114">
        <f t="shared" si="6"/>
        <v>0</v>
      </c>
      <c r="E364" s="114">
        <f>amount_due*interest/12</f>
        <v>0</v>
      </c>
      <c r="F364" s="114">
        <f>IF(monthly_interest+amount_due&gt;regular_payment,regular_payment,monthly_interest+amount_due)</f>
        <v>0</v>
      </c>
      <c r="G364" s="114">
        <v>0</v>
      </c>
      <c r="H364" s="114">
        <f>additional_payment+scheduled</f>
        <v>0</v>
      </c>
      <c r="I364" s="114">
        <f>amount_due+monthly_interest-total_payment</f>
        <v>0</v>
      </c>
    </row>
    <row r="365" spans="1:9" x14ac:dyDescent="0.2">
      <c r="A365">
        <v>359</v>
      </c>
      <c r="B365" s="116">
        <v>52565</v>
      </c>
      <c r="D365" s="114">
        <f t="shared" si="6"/>
        <v>0</v>
      </c>
      <c r="E365" s="114">
        <f>amount_due*interest/12</f>
        <v>0</v>
      </c>
      <c r="F365" s="114">
        <f>IF(monthly_interest+amount_due&gt;regular_payment,regular_payment,monthly_interest+amount_due)</f>
        <v>0</v>
      </c>
      <c r="G365" s="114">
        <v>0</v>
      </c>
      <c r="H365" s="114">
        <f>additional_payment+scheduled</f>
        <v>0</v>
      </c>
      <c r="I365" s="114">
        <f>amount_due+monthly_interest-total_payment</f>
        <v>0</v>
      </c>
    </row>
    <row r="366" spans="1:9" x14ac:dyDescent="0.2">
      <c r="A366">
        <v>360</v>
      </c>
      <c r="B366" s="116">
        <v>52596</v>
      </c>
      <c r="D366" s="114">
        <f t="shared" si="6"/>
        <v>0</v>
      </c>
      <c r="E366" s="114">
        <f>amount_due*interest/12</f>
        <v>0</v>
      </c>
      <c r="F366" s="114">
        <f>IF(monthly_interest+amount_due&gt;regular_payment,regular_payment,monthly_interest+amount_due)</f>
        <v>0</v>
      </c>
      <c r="G366" s="114">
        <v>0</v>
      </c>
      <c r="H366" s="114">
        <f>additional_payment+scheduled</f>
        <v>0</v>
      </c>
      <c r="I366" s="114">
        <f>amount_due+monthly_interest-total_payment</f>
        <v>0</v>
      </c>
    </row>
    <row r="367" spans="1:9" x14ac:dyDescent="0.2">
      <c r="A367">
        <v>361</v>
      </c>
      <c r="B367" s="116">
        <v>52627</v>
      </c>
      <c r="D367" s="114">
        <f t="shared" si="6"/>
        <v>0</v>
      </c>
      <c r="E367" s="114">
        <f>amount_due*interest/12</f>
        <v>0</v>
      </c>
      <c r="F367" s="114">
        <f>IF(monthly_interest+amount_due&gt;regular_payment,regular_payment,monthly_interest+amount_due)</f>
        <v>0</v>
      </c>
      <c r="G367" s="114">
        <v>0</v>
      </c>
      <c r="H367" s="114">
        <f>additional_payment+scheduled</f>
        <v>0</v>
      </c>
      <c r="I367" s="114">
        <f>amount_due+monthly_interest-total_payment</f>
        <v>0</v>
      </c>
    </row>
    <row r="368" spans="1:9" x14ac:dyDescent="0.2">
      <c r="A368">
        <v>362</v>
      </c>
      <c r="B368" s="116">
        <v>52656</v>
      </c>
      <c r="D368" s="114">
        <f t="shared" si="6"/>
        <v>0</v>
      </c>
      <c r="E368" s="114">
        <f>amount_due*interest/12</f>
        <v>0</v>
      </c>
      <c r="F368" s="114">
        <f>IF(monthly_interest+amount_due&gt;regular_payment,regular_payment,monthly_interest+amount_due)</f>
        <v>0</v>
      </c>
      <c r="G368" s="114">
        <v>0</v>
      </c>
      <c r="H368" s="114">
        <f>additional_payment+scheduled</f>
        <v>0</v>
      </c>
      <c r="I368" s="114">
        <f>amount_due+monthly_interest-total_payment</f>
        <v>0</v>
      </c>
    </row>
    <row r="369" spans="1:9" x14ac:dyDescent="0.2">
      <c r="A369">
        <v>363</v>
      </c>
      <c r="B369" s="116">
        <v>52687</v>
      </c>
      <c r="D369" s="114">
        <f t="shared" si="6"/>
        <v>0</v>
      </c>
      <c r="E369" s="114">
        <f>amount_due*interest/12</f>
        <v>0</v>
      </c>
      <c r="F369" s="114">
        <f>IF(monthly_interest+amount_due&gt;regular_payment,regular_payment,monthly_interest+amount_due)</f>
        <v>0</v>
      </c>
      <c r="G369" s="114">
        <v>0</v>
      </c>
      <c r="H369" s="114">
        <f>additional_payment+scheduled</f>
        <v>0</v>
      </c>
      <c r="I369" s="114">
        <f>amount_due+monthly_interest-total_payment</f>
        <v>0</v>
      </c>
    </row>
    <row r="370" spans="1:9" x14ac:dyDescent="0.2">
      <c r="A370">
        <v>364</v>
      </c>
      <c r="B370" s="116">
        <v>52717</v>
      </c>
      <c r="D370" s="114">
        <f t="shared" si="6"/>
        <v>0</v>
      </c>
      <c r="E370" s="114">
        <f>amount_due*interest/12</f>
        <v>0</v>
      </c>
      <c r="F370" s="114">
        <f>IF(monthly_interest+amount_due&gt;regular_payment,regular_payment,monthly_interest+amount_due)</f>
        <v>0</v>
      </c>
      <c r="G370" s="114">
        <v>0</v>
      </c>
      <c r="H370" s="114">
        <f>additional_payment+scheduled</f>
        <v>0</v>
      </c>
      <c r="I370" s="114">
        <f>amount_due+monthly_interest-total_payment</f>
        <v>0</v>
      </c>
    </row>
    <row r="371" spans="1:9" x14ac:dyDescent="0.2">
      <c r="A371">
        <v>365</v>
      </c>
      <c r="B371" s="116">
        <v>52748</v>
      </c>
      <c r="D371" s="114">
        <f t="shared" si="6"/>
        <v>0</v>
      </c>
      <c r="E371" s="114">
        <f>amount_due*interest/12</f>
        <v>0</v>
      </c>
      <c r="F371" s="114">
        <f>IF(monthly_interest+amount_due&gt;regular_payment,regular_payment,monthly_interest+amount_due)</f>
        <v>0</v>
      </c>
      <c r="G371" s="114">
        <v>0</v>
      </c>
      <c r="H371" s="114">
        <f>additional_payment+scheduled</f>
        <v>0</v>
      </c>
      <c r="I371" s="114">
        <f>amount_due+monthly_interest-total_payment</f>
        <v>0</v>
      </c>
    </row>
    <row r="372" spans="1:9" x14ac:dyDescent="0.2">
      <c r="A372">
        <v>366</v>
      </c>
      <c r="B372" s="116">
        <v>52778</v>
      </c>
      <c r="D372" s="114">
        <f t="shared" si="6"/>
        <v>0</v>
      </c>
      <c r="E372" s="114">
        <f>amount_due*interest/12</f>
        <v>0</v>
      </c>
      <c r="F372" s="114">
        <f>IF(monthly_interest+amount_due&gt;regular_payment,regular_payment,monthly_interest+amount_due)</f>
        <v>0</v>
      </c>
      <c r="G372" s="114">
        <v>0</v>
      </c>
      <c r="H372" s="114">
        <f>additional_payment+scheduled</f>
        <v>0</v>
      </c>
      <c r="I372" s="114">
        <f>amount_due+monthly_interest-total_payment</f>
        <v>0</v>
      </c>
    </row>
    <row r="373" spans="1:9" x14ac:dyDescent="0.2">
      <c r="A373">
        <v>367</v>
      </c>
      <c r="B373" s="116">
        <v>52809</v>
      </c>
      <c r="D373" s="114">
        <f t="shared" si="6"/>
        <v>0</v>
      </c>
      <c r="E373" s="114">
        <f>amount_due*interest/12</f>
        <v>0</v>
      </c>
      <c r="F373" s="114">
        <f>IF(monthly_interest+amount_due&gt;regular_payment,regular_payment,monthly_interest+amount_due)</f>
        <v>0</v>
      </c>
      <c r="G373" s="114">
        <v>0</v>
      </c>
      <c r="H373" s="114">
        <f>additional_payment+scheduled</f>
        <v>0</v>
      </c>
      <c r="I373" s="114">
        <f>amount_due+monthly_interest-total_payment</f>
        <v>0</v>
      </c>
    </row>
    <row r="374" spans="1:9" x14ac:dyDescent="0.2">
      <c r="A374">
        <v>368</v>
      </c>
      <c r="B374" s="116">
        <v>52840</v>
      </c>
      <c r="D374" s="114">
        <f t="shared" si="6"/>
        <v>0</v>
      </c>
      <c r="E374" s="114">
        <f>amount_due*interest/12</f>
        <v>0</v>
      </c>
      <c r="F374" s="114">
        <f>IF(monthly_interest+amount_due&gt;regular_payment,regular_payment,monthly_interest+amount_due)</f>
        <v>0</v>
      </c>
      <c r="G374" s="114">
        <v>0</v>
      </c>
      <c r="H374" s="114">
        <f>additional_payment+scheduled</f>
        <v>0</v>
      </c>
      <c r="I374" s="114">
        <f>amount_due+monthly_interest-total_payment</f>
        <v>0</v>
      </c>
    </row>
    <row r="375" spans="1:9" x14ac:dyDescent="0.2">
      <c r="A375">
        <v>369</v>
      </c>
      <c r="B375" s="116">
        <v>52870</v>
      </c>
      <c r="D375" s="114">
        <f t="shared" si="6"/>
        <v>0</v>
      </c>
      <c r="E375" s="114">
        <f>amount_due*interest/12</f>
        <v>0</v>
      </c>
      <c r="F375" s="114">
        <f>IF(monthly_interest+amount_due&gt;regular_payment,regular_payment,monthly_interest+amount_due)</f>
        <v>0</v>
      </c>
      <c r="G375" s="114">
        <v>0</v>
      </c>
      <c r="H375" s="114">
        <f>additional_payment+scheduled</f>
        <v>0</v>
      </c>
      <c r="I375" s="114">
        <f>amount_due+monthly_interest-total_payment</f>
        <v>0</v>
      </c>
    </row>
    <row r="376" spans="1:9" x14ac:dyDescent="0.2">
      <c r="A376">
        <v>370</v>
      </c>
      <c r="B376" s="116">
        <v>52901</v>
      </c>
      <c r="D376" s="114">
        <f t="shared" si="6"/>
        <v>0</v>
      </c>
      <c r="E376" s="114">
        <f>amount_due*interest/12</f>
        <v>0</v>
      </c>
      <c r="F376" s="114">
        <f>IF(monthly_interest+amount_due&gt;regular_payment,regular_payment,monthly_interest+amount_due)</f>
        <v>0</v>
      </c>
      <c r="G376" s="114">
        <v>0</v>
      </c>
      <c r="H376" s="114">
        <f>additional_payment+scheduled</f>
        <v>0</v>
      </c>
      <c r="I376" s="114">
        <f>amount_due+monthly_interest-total_payment</f>
        <v>0</v>
      </c>
    </row>
    <row r="377" spans="1:9" x14ac:dyDescent="0.2">
      <c r="A377">
        <v>371</v>
      </c>
      <c r="B377" s="116">
        <v>52931</v>
      </c>
      <c r="D377" s="114">
        <f t="shared" si="6"/>
        <v>0</v>
      </c>
      <c r="E377" s="114">
        <f>amount_due*interest/12</f>
        <v>0</v>
      </c>
      <c r="F377" s="114">
        <f>IF(monthly_interest+amount_due&gt;regular_payment,regular_payment,monthly_interest+amount_due)</f>
        <v>0</v>
      </c>
      <c r="G377" s="114">
        <v>0</v>
      </c>
      <c r="H377" s="114">
        <f>additional_payment+scheduled</f>
        <v>0</v>
      </c>
      <c r="I377" s="114">
        <f>amount_due+monthly_interest-total_payment</f>
        <v>0</v>
      </c>
    </row>
    <row r="378" spans="1:9" x14ac:dyDescent="0.2">
      <c r="A378">
        <v>372</v>
      </c>
      <c r="B378" s="116">
        <v>52962</v>
      </c>
      <c r="D378" s="114">
        <f t="shared" ref="D378:D441" si="7">I377</f>
        <v>0</v>
      </c>
      <c r="E378" s="114">
        <f>amount_due*interest/12</f>
        <v>0</v>
      </c>
      <c r="F378" s="114">
        <f>IF(monthly_interest+amount_due&gt;regular_payment,regular_payment,monthly_interest+amount_due)</f>
        <v>0</v>
      </c>
      <c r="G378" s="114">
        <v>0</v>
      </c>
      <c r="H378" s="114">
        <f>additional_payment+scheduled</f>
        <v>0</v>
      </c>
      <c r="I378" s="114">
        <f>amount_due+monthly_interest-total_payment</f>
        <v>0</v>
      </c>
    </row>
    <row r="379" spans="1:9" x14ac:dyDescent="0.2">
      <c r="A379">
        <v>373</v>
      </c>
      <c r="B379" s="116">
        <v>52993</v>
      </c>
      <c r="D379" s="114">
        <f t="shared" si="7"/>
        <v>0</v>
      </c>
      <c r="E379" s="114">
        <f>amount_due*interest/12</f>
        <v>0</v>
      </c>
      <c r="F379" s="114">
        <f>IF(monthly_interest+amount_due&gt;regular_payment,regular_payment,monthly_interest+amount_due)</f>
        <v>0</v>
      </c>
      <c r="G379" s="114">
        <v>0</v>
      </c>
      <c r="H379" s="114">
        <f>additional_payment+scheduled</f>
        <v>0</v>
      </c>
      <c r="I379" s="114">
        <f>amount_due+monthly_interest-total_payment</f>
        <v>0</v>
      </c>
    </row>
    <row r="380" spans="1:9" x14ac:dyDescent="0.2">
      <c r="A380">
        <v>374</v>
      </c>
      <c r="B380" s="116">
        <v>53021</v>
      </c>
      <c r="D380" s="114">
        <f t="shared" si="7"/>
        <v>0</v>
      </c>
      <c r="E380" s="114">
        <f>amount_due*interest/12</f>
        <v>0</v>
      </c>
      <c r="F380" s="114">
        <f>IF(monthly_interest+amount_due&gt;regular_payment,regular_payment,monthly_interest+amount_due)</f>
        <v>0</v>
      </c>
      <c r="G380" s="114">
        <v>0</v>
      </c>
      <c r="H380" s="114">
        <f>additional_payment+scheduled</f>
        <v>0</v>
      </c>
      <c r="I380" s="114">
        <f>amount_due+monthly_interest-total_payment</f>
        <v>0</v>
      </c>
    </row>
    <row r="381" spans="1:9" x14ac:dyDescent="0.2">
      <c r="A381">
        <v>375</v>
      </c>
      <c r="B381" s="116">
        <v>53052</v>
      </c>
      <c r="D381" s="114">
        <f t="shared" si="7"/>
        <v>0</v>
      </c>
      <c r="E381" s="114">
        <f>amount_due*interest/12</f>
        <v>0</v>
      </c>
      <c r="F381" s="114">
        <f>IF(monthly_interest+amount_due&gt;regular_payment,regular_payment,monthly_interest+amount_due)</f>
        <v>0</v>
      </c>
      <c r="G381" s="114">
        <v>0</v>
      </c>
      <c r="H381" s="114">
        <f>additional_payment+scheduled</f>
        <v>0</v>
      </c>
      <c r="I381" s="114">
        <f>amount_due+monthly_interest-total_payment</f>
        <v>0</v>
      </c>
    </row>
    <row r="382" spans="1:9" x14ac:dyDescent="0.2">
      <c r="A382">
        <v>376</v>
      </c>
      <c r="B382" s="116">
        <v>53082</v>
      </c>
      <c r="D382" s="114">
        <f t="shared" si="7"/>
        <v>0</v>
      </c>
      <c r="E382" s="114">
        <f>amount_due*interest/12</f>
        <v>0</v>
      </c>
      <c r="F382" s="114">
        <f>IF(monthly_interest+amount_due&gt;regular_payment,regular_payment,monthly_interest+amount_due)</f>
        <v>0</v>
      </c>
      <c r="G382" s="114">
        <v>0</v>
      </c>
      <c r="H382" s="114">
        <f>additional_payment+scheduled</f>
        <v>0</v>
      </c>
      <c r="I382" s="114">
        <f>amount_due+monthly_interest-total_payment</f>
        <v>0</v>
      </c>
    </row>
    <row r="383" spans="1:9" x14ac:dyDescent="0.2">
      <c r="A383">
        <v>377</v>
      </c>
      <c r="B383" s="116">
        <v>53113</v>
      </c>
      <c r="D383" s="114">
        <f t="shared" si="7"/>
        <v>0</v>
      </c>
      <c r="E383" s="114">
        <f>amount_due*interest/12</f>
        <v>0</v>
      </c>
      <c r="F383" s="114">
        <f>IF(monthly_interest+amount_due&gt;regular_payment,regular_payment,monthly_interest+amount_due)</f>
        <v>0</v>
      </c>
      <c r="G383" s="114">
        <v>0</v>
      </c>
      <c r="H383" s="114">
        <f>additional_payment+scheduled</f>
        <v>0</v>
      </c>
      <c r="I383" s="114">
        <f>amount_due+monthly_interest-total_payment</f>
        <v>0</v>
      </c>
    </row>
    <row r="384" spans="1:9" x14ac:dyDescent="0.2">
      <c r="A384">
        <v>378</v>
      </c>
      <c r="B384" s="116">
        <v>53143</v>
      </c>
      <c r="D384" s="114">
        <f t="shared" si="7"/>
        <v>0</v>
      </c>
      <c r="E384" s="114">
        <f>amount_due*interest/12</f>
        <v>0</v>
      </c>
      <c r="F384" s="114">
        <f>IF(monthly_interest+amount_due&gt;regular_payment,regular_payment,monthly_interest+amount_due)</f>
        <v>0</v>
      </c>
      <c r="G384" s="114">
        <v>0</v>
      </c>
      <c r="H384" s="114">
        <f>additional_payment+scheduled</f>
        <v>0</v>
      </c>
      <c r="I384" s="114">
        <f>amount_due+monthly_interest-total_payment</f>
        <v>0</v>
      </c>
    </row>
    <row r="385" spans="1:9" x14ac:dyDescent="0.2">
      <c r="A385">
        <v>379</v>
      </c>
      <c r="B385" s="116">
        <v>53174</v>
      </c>
      <c r="D385" s="114">
        <f t="shared" si="7"/>
        <v>0</v>
      </c>
      <c r="E385" s="114">
        <f>amount_due*interest/12</f>
        <v>0</v>
      </c>
      <c r="F385" s="114">
        <f>IF(monthly_interest+amount_due&gt;regular_payment,regular_payment,monthly_interest+amount_due)</f>
        <v>0</v>
      </c>
      <c r="G385" s="114">
        <v>0</v>
      </c>
      <c r="H385" s="114">
        <f>additional_payment+scheduled</f>
        <v>0</v>
      </c>
      <c r="I385" s="114">
        <f>amount_due+monthly_interest-total_payment</f>
        <v>0</v>
      </c>
    </row>
    <row r="386" spans="1:9" x14ac:dyDescent="0.2">
      <c r="A386">
        <v>380</v>
      </c>
      <c r="B386" s="116">
        <v>53205</v>
      </c>
      <c r="D386" s="114">
        <f t="shared" si="7"/>
        <v>0</v>
      </c>
      <c r="E386" s="114">
        <f>amount_due*interest/12</f>
        <v>0</v>
      </c>
      <c r="F386" s="114">
        <f>IF(monthly_interest+amount_due&gt;regular_payment,regular_payment,monthly_interest+amount_due)</f>
        <v>0</v>
      </c>
      <c r="G386" s="114">
        <v>0</v>
      </c>
      <c r="H386" s="114">
        <f>additional_payment+scheduled</f>
        <v>0</v>
      </c>
      <c r="I386" s="114">
        <f>amount_due+monthly_interest-total_payment</f>
        <v>0</v>
      </c>
    </row>
    <row r="387" spans="1:9" x14ac:dyDescent="0.2">
      <c r="A387">
        <v>381</v>
      </c>
      <c r="B387" s="116">
        <v>53235</v>
      </c>
      <c r="D387" s="114">
        <f t="shared" si="7"/>
        <v>0</v>
      </c>
      <c r="E387" s="114">
        <f>amount_due*interest/12</f>
        <v>0</v>
      </c>
      <c r="F387" s="114">
        <f>IF(monthly_interest+amount_due&gt;regular_payment,regular_payment,monthly_interest+amount_due)</f>
        <v>0</v>
      </c>
      <c r="G387" s="114">
        <v>0</v>
      </c>
      <c r="H387" s="114">
        <f>additional_payment+scheduled</f>
        <v>0</v>
      </c>
      <c r="I387" s="114">
        <f>amount_due+monthly_interest-total_payment</f>
        <v>0</v>
      </c>
    </row>
    <row r="388" spans="1:9" x14ac:dyDescent="0.2">
      <c r="A388">
        <v>382</v>
      </c>
      <c r="B388" s="116">
        <v>53266</v>
      </c>
      <c r="D388" s="114">
        <f t="shared" si="7"/>
        <v>0</v>
      </c>
      <c r="E388" s="114">
        <f>amount_due*interest/12</f>
        <v>0</v>
      </c>
      <c r="F388" s="114">
        <f>IF(monthly_interest+amount_due&gt;regular_payment,regular_payment,monthly_interest+amount_due)</f>
        <v>0</v>
      </c>
      <c r="G388" s="114">
        <v>0</v>
      </c>
      <c r="H388" s="114">
        <f>additional_payment+scheduled</f>
        <v>0</v>
      </c>
      <c r="I388" s="114">
        <f>amount_due+monthly_interest-total_payment</f>
        <v>0</v>
      </c>
    </row>
    <row r="389" spans="1:9" x14ac:dyDescent="0.2">
      <c r="A389">
        <v>383</v>
      </c>
      <c r="B389" s="116">
        <v>53296</v>
      </c>
      <c r="D389" s="114">
        <f t="shared" si="7"/>
        <v>0</v>
      </c>
      <c r="E389" s="114">
        <f>amount_due*interest/12</f>
        <v>0</v>
      </c>
      <c r="F389" s="114">
        <f>IF(monthly_interest+amount_due&gt;regular_payment,regular_payment,monthly_interest+amount_due)</f>
        <v>0</v>
      </c>
      <c r="G389" s="114">
        <v>0</v>
      </c>
      <c r="H389" s="114">
        <f>additional_payment+scheduled</f>
        <v>0</v>
      </c>
      <c r="I389" s="114">
        <f>amount_due+monthly_interest-total_payment</f>
        <v>0</v>
      </c>
    </row>
    <row r="390" spans="1:9" x14ac:dyDescent="0.2">
      <c r="A390">
        <v>384</v>
      </c>
      <c r="B390" s="116">
        <v>53327</v>
      </c>
      <c r="D390" s="114">
        <f t="shared" si="7"/>
        <v>0</v>
      </c>
      <c r="E390" s="114">
        <f>amount_due*interest/12</f>
        <v>0</v>
      </c>
      <c r="F390" s="114">
        <f>IF(monthly_interest+amount_due&gt;regular_payment,regular_payment,monthly_interest+amount_due)</f>
        <v>0</v>
      </c>
      <c r="G390" s="114">
        <v>0</v>
      </c>
      <c r="H390" s="114">
        <f>additional_payment+scheduled</f>
        <v>0</v>
      </c>
      <c r="I390" s="114">
        <f>amount_due+monthly_interest-total_payment</f>
        <v>0</v>
      </c>
    </row>
    <row r="391" spans="1:9" x14ac:dyDescent="0.2">
      <c r="A391">
        <v>385</v>
      </c>
      <c r="B391" s="116">
        <v>53358</v>
      </c>
      <c r="D391" s="114">
        <f t="shared" si="7"/>
        <v>0</v>
      </c>
      <c r="E391" s="114">
        <f>amount_due*interest/12</f>
        <v>0</v>
      </c>
      <c r="F391" s="114">
        <f>IF(monthly_interest+amount_due&gt;regular_payment,regular_payment,monthly_interest+amount_due)</f>
        <v>0</v>
      </c>
      <c r="G391" s="114">
        <v>0</v>
      </c>
      <c r="H391" s="114">
        <f>additional_payment+scheduled</f>
        <v>0</v>
      </c>
      <c r="I391" s="114">
        <f>amount_due+monthly_interest-total_payment</f>
        <v>0</v>
      </c>
    </row>
    <row r="392" spans="1:9" x14ac:dyDescent="0.2">
      <c r="A392">
        <v>386</v>
      </c>
      <c r="B392" s="116">
        <v>53386</v>
      </c>
      <c r="D392" s="114">
        <f t="shared" si="7"/>
        <v>0</v>
      </c>
      <c r="E392" s="114">
        <f>amount_due*interest/12</f>
        <v>0</v>
      </c>
      <c r="F392" s="114">
        <f>IF(monthly_interest+amount_due&gt;regular_payment,regular_payment,monthly_interest+amount_due)</f>
        <v>0</v>
      </c>
      <c r="G392" s="114">
        <v>0</v>
      </c>
      <c r="H392" s="114">
        <f>additional_payment+scheduled</f>
        <v>0</v>
      </c>
      <c r="I392" s="114">
        <f>amount_due+monthly_interest-total_payment</f>
        <v>0</v>
      </c>
    </row>
    <row r="393" spans="1:9" x14ac:dyDescent="0.2">
      <c r="A393">
        <v>387</v>
      </c>
      <c r="B393" s="116">
        <v>53417</v>
      </c>
      <c r="D393" s="114">
        <f t="shared" si="7"/>
        <v>0</v>
      </c>
      <c r="E393" s="114">
        <f>amount_due*interest/12</f>
        <v>0</v>
      </c>
      <c r="F393" s="114">
        <f>IF(monthly_interest+amount_due&gt;regular_payment,regular_payment,monthly_interest+amount_due)</f>
        <v>0</v>
      </c>
      <c r="G393" s="114">
        <v>0</v>
      </c>
      <c r="H393" s="114">
        <f>additional_payment+scheduled</f>
        <v>0</v>
      </c>
      <c r="I393" s="114">
        <f>amount_due+monthly_interest-total_payment</f>
        <v>0</v>
      </c>
    </row>
    <row r="394" spans="1:9" x14ac:dyDescent="0.2">
      <c r="A394">
        <v>388</v>
      </c>
      <c r="B394" s="116">
        <v>53447</v>
      </c>
      <c r="D394" s="114">
        <f t="shared" si="7"/>
        <v>0</v>
      </c>
      <c r="E394" s="114">
        <f>amount_due*interest/12</f>
        <v>0</v>
      </c>
      <c r="F394" s="114">
        <f>IF(monthly_interest+amount_due&gt;regular_payment,regular_payment,monthly_interest+amount_due)</f>
        <v>0</v>
      </c>
      <c r="G394" s="114">
        <v>0</v>
      </c>
      <c r="H394" s="114">
        <f>additional_payment+scheduled</f>
        <v>0</v>
      </c>
      <c r="I394" s="114">
        <f>amount_due+monthly_interest-total_payment</f>
        <v>0</v>
      </c>
    </row>
    <row r="395" spans="1:9" x14ac:dyDescent="0.2">
      <c r="A395">
        <v>389</v>
      </c>
      <c r="B395" s="116">
        <v>53478</v>
      </c>
      <c r="D395" s="114">
        <f t="shared" si="7"/>
        <v>0</v>
      </c>
      <c r="E395" s="114">
        <f>amount_due*interest/12</f>
        <v>0</v>
      </c>
      <c r="F395" s="114">
        <f>IF(monthly_interest+amount_due&gt;regular_payment,regular_payment,monthly_interest+amount_due)</f>
        <v>0</v>
      </c>
      <c r="G395" s="114">
        <v>0</v>
      </c>
      <c r="H395" s="114">
        <f>additional_payment+scheduled</f>
        <v>0</v>
      </c>
      <c r="I395" s="114">
        <f>amount_due+monthly_interest-total_payment</f>
        <v>0</v>
      </c>
    </row>
    <row r="396" spans="1:9" x14ac:dyDescent="0.2">
      <c r="A396">
        <v>390</v>
      </c>
      <c r="B396" s="116">
        <v>53508</v>
      </c>
      <c r="D396" s="114">
        <f t="shared" si="7"/>
        <v>0</v>
      </c>
      <c r="E396" s="114">
        <f>amount_due*interest/12</f>
        <v>0</v>
      </c>
      <c r="F396" s="114">
        <f>IF(monthly_interest+amount_due&gt;regular_payment,regular_payment,monthly_interest+amount_due)</f>
        <v>0</v>
      </c>
      <c r="G396" s="114">
        <v>0</v>
      </c>
      <c r="H396" s="114">
        <f>additional_payment+scheduled</f>
        <v>0</v>
      </c>
      <c r="I396" s="114">
        <f>amount_due+monthly_interest-total_payment</f>
        <v>0</v>
      </c>
    </row>
    <row r="397" spans="1:9" x14ac:dyDescent="0.2">
      <c r="A397">
        <v>391</v>
      </c>
      <c r="B397" s="116">
        <v>53539</v>
      </c>
      <c r="D397" s="114">
        <f t="shared" si="7"/>
        <v>0</v>
      </c>
      <c r="E397" s="114">
        <f>amount_due*interest/12</f>
        <v>0</v>
      </c>
      <c r="F397" s="114">
        <f>IF(monthly_interest+amount_due&gt;regular_payment,regular_payment,monthly_interest+amount_due)</f>
        <v>0</v>
      </c>
      <c r="G397" s="114">
        <v>0</v>
      </c>
      <c r="H397" s="114">
        <f>additional_payment+scheduled</f>
        <v>0</v>
      </c>
      <c r="I397" s="114">
        <f>amount_due+monthly_interest-total_payment</f>
        <v>0</v>
      </c>
    </row>
    <row r="398" spans="1:9" x14ac:dyDescent="0.2">
      <c r="A398">
        <v>392</v>
      </c>
      <c r="B398" s="116">
        <v>53570</v>
      </c>
      <c r="D398" s="114">
        <f t="shared" si="7"/>
        <v>0</v>
      </c>
      <c r="E398" s="114">
        <f>amount_due*interest/12</f>
        <v>0</v>
      </c>
      <c r="F398" s="114">
        <f>IF(monthly_interest+amount_due&gt;regular_payment,regular_payment,monthly_interest+amount_due)</f>
        <v>0</v>
      </c>
      <c r="G398" s="114">
        <v>0</v>
      </c>
      <c r="H398" s="114">
        <f>additional_payment+scheduled</f>
        <v>0</v>
      </c>
      <c r="I398" s="114">
        <f>amount_due+monthly_interest-total_payment</f>
        <v>0</v>
      </c>
    </row>
    <row r="399" spans="1:9" x14ac:dyDescent="0.2">
      <c r="A399">
        <v>393</v>
      </c>
      <c r="B399" s="116">
        <v>53600</v>
      </c>
      <c r="D399" s="114">
        <f t="shared" si="7"/>
        <v>0</v>
      </c>
      <c r="E399" s="114">
        <f>amount_due*interest/12</f>
        <v>0</v>
      </c>
      <c r="F399" s="114">
        <f>IF(monthly_interest+amount_due&gt;regular_payment,regular_payment,monthly_interest+amount_due)</f>
        <v>0</v>
      </c>
      <c r="G399" s="114">
        <v>0</v>
      </c>
      <c r="H399" s="114">
        <f>additional_payment+scheduled</f>
        <v>0</v>
      </c>
      <c r="I399" s="114">
        <f>amount_due+monthly_interest-total_payment</f>
        <v>0</v>
      </c>
    </row>
    <row r="400" spans="1:9" x14ac:dyDescent="0.2">
      <c r="A400">
        <v>394</v>
      </c>
      <c r="B400" s="116">
        <v>53631</v>
      </c>
      <c r="D400" s="114">
        <f t="shared" si="7"/>
        <v>0</v>
      </c>
      <c r="E400" s="114">
        <f>amount_due*interest/12</f>
        <v>0</v>
      </c>
      <c r="F400" s="114">
        <f>IF(monthly_interest+amount_due&gt;regular_payment,regular_payment,monthly_interest+amount_due)</f>
        <v>0</v>
      </c>
      <c r="G400" s="114">
        <v>0</v>
      </c>
      <c r="H400" s="114">
        <f>additional_payment+scheduled</f>
        <v>0</v>
      </c>
      <c r="I400" s="114">
        <f>amount_due+monthly_interest-total_payment</f>
        <v>0</v>
      </c>
    </row>
    <row r="401" spans="1:9" x14ac:dyDescent="0.2">
      <c r="A401">
        <v>395</v>
      </c>
      <c r="B401" s="116">
        <v>53661</v>
      </c>
      <c r="D401" s="114">
        <f t="shared" si="7"/>
        <v>0</v>
      </c>
      <c r="E401" s="114">
        <f>amount_due*interest/12</f>
        <v>0</v>
      </c>
      <c r="F401" s="114">
        <f>IF(monthly_interest+amount_due&gt;regular_payment,regular_payment,monthly_interest+amount_due)</f>
        <v>0</v>
      </c>
      <c r="G401" s="114">
        <v>0</v>
      </c>
      <c r="H401" s="114">
        <f>additional_payment+scheduled</f>
        <v>0</v>
      </c>
      <c r="I401" s="114">
        <f>amount_due+monthly_interest-total_payment</f>
        <v>0</v>
      </c>
    </row>
    <row r="402" spans="1:9" x14ac:dyDescent="0.2">
      <c r="A402">
        <v>396</v>
      </c>
      <c r="B402" s="116">
        <v>53692</v>
      </c>
      <c r="D402" s="114">
        <f t="shared" si="7"/>
        <v>0</v>
      </c>
      <c r="E402" s="114">
        <f>amount_due*interest/12</f>
        <v>0</v>
      </c>
      <c r="F402" s="114">
        <f>IF(monthly_interest+amount_due&gt;regular_payment,regular_payment,monthly_interest+amount_due)</f>
        <v>0</v>
      </c>
      <c r="G402" s="114">
        <v>0</v>
      </c>
      <c r="H402" s="114">
        <f>additional_payment+scheduled</f>
        <v>0</v>
      </c>
      <c r="I402" s="114">
        <f>amount_due+monthly_interest-total_payment</f>
        <v>0</v>
      </c>
    </row>
    <row r="403" spans="1:9" x14ac:dyDescent="0.2">
      <c r="A403">
        <v>397</v>
      </c>
      <c r="B403" s="116">
        <v>53723</v>
      </c>
      <c r="D403" s="114">
        <f t="shared" si="7"/>
        <v>0</v>
      </c>
      <c r="E403" s="114">
        <f>amount_due*interest/12</f>
        <v>0</v>
      </c>
      <c r="F403" s="114">
        <f>IF(monthly_interest+amount_due&gt;regular_payment,regular_payment,monthly_interest+amount_due)</f>
        <v>0</v>
      </c>
      <c r="G403" s="114">
        <v>0</v>
      </c>
      <c r="H403" s="114">
        <f>additional_payment+scheduled</f>
        <v>0</v>
      </c>
      <c r="I403" s="114">
        <f>amount_due+monthly_interest-total_payment</f>
        <v>0</v>
      </c>
    </row>
    <row r="404" spans="1:9" x14ac:dyDescent="0.2">
      <c r="A404">
        <v>398</v>
      </c>
      <c r="B404" s="116">
        <v>53751</v>
      </c>
      <c r="D404" s="114">
        <f t="shared" si="7"/>
        <v>0</v>
      </c>
      <c r="E404" s="114">
        <f>amount_due*interest/12</f>
        <v>0</v>
      </c>
      <c r="F404" s="114">
        <f>IF(monthly_interest+amount_due&gt;regular_payment,regular_payment,monthly_interest+amount_due)</f>
        <v>0</v>
      </c>
      <c r="G404" s="114">
        <v>0</v>
      </c>
      <c r="H404" s="114">
        <f>additional_payment+scheduled</f>
        <v>0</v>
      </c>
      <c r="I404" s="114">
        <f>amount_due+monthly_interest-total_payment</f>
        <v>0</v>
      </c>
    </row>
    <row r="405" spans="1:9" x14ac:dyDescent="0.2">
      <c r="A405">
        <v>399</v>
      </c>
      <c r="B405" s="116">
        <v>53782</v>
      </c>
      <c r="D405" s="114">
        <f t="shared" si="7"/>
        <v>0</v>
      </c>
      <c r="E405" s="114">
        <f>amount_due*interest/12</f>
        <v>0</v>
      </c>
      <c r="F405" s="114">
        <f>IF(monthly_interest+amount_due&gt;regular_payment,regular_payment,monthly_interest+amount_due)</f>
        <v>0</v>
      </c>
      <c r="G405" s="114">
        <v>0</v>
      </c>
      <c r="H405" s="114">
        <f>additional_payment+scheduled</f>
        <v>0</v>
      </c>
      <c r="I405" s="114">
        <f>amount_due+monthly_interest-total_payment</f>
        <v>0</v>
      </c>
    </row>
    <row r="406" spans="1:9" x14ac:dyDescent="0.2">
      <c r="A406">
        <v>400</v>
      </c>
      <c r="B406" s="116">
        <v>53812</v>
      </c>
      <c r="D406" s="114">
        <f t="shared" si="7"/>
        <v>0</v>
      </c>
      <c r="E406" s="114">
        <f>amount_due*interest/12</f>
        <v>0</v>
      </c>
      <c r="F406" s="114">
        <f>IF(monthly_interest+amount_due&gt;regular_payment,regular_payment,monthly_interest+amount_due)</f>
        <v>0</v>
      </c>
      <c r="G406" s="114">
        <v>0</v>
      </c>
      <c r="H406" s="114">
        <f>additional_payment+scheduled</f>
        <v>0</v>
      </c>
      <c r="I406" s="114">
        <f>amount_due+monthly_interest-total_payment</f>
        <v>0</v>
      </c>
    </row>
    <row r="407" spans="1:9" x14ac:dyDescent="0.2">
      <c r="A407">
        <v>401</v>
      </c>
      <c r="B407" s="116">
        <v>53843</v>
      </c>
      <c r="D407" s="114">
        <f t="shared" si="7"/>
        <v>0</v>
      </c>
      <c r="E407" s="114">
        <f>amount_due*interest/12</f>
        <v>0</v>
      </c>
      <c r="F407" s="114">
        <f>IF(monthly_interest+amount_due&gt;regular_payment,regular_payment,monthly_interest+amount_due)</f>
        <v>0</v>
      </c>
      <c r="G407" s="114">
        <v>0</v>
      </c>
      <c r="H407" s="114">
        <f>additional_payment+scheduled</f>
        <v>0</v>
      </c>
      <c r="I407" s="114">
        <f>amount_due+monthly_interest-total_payment</f>
        <v>0</v>
      </c>
    </row>
    <row r="408" spans="1:9" x14ac:dyDescent="0.2">
      <c r="A408">
        <v>402</v>
      </c>
      <c r="B408" s="116">
        <v>53873</v>
      </c>
      <c r="D408" s="114">
        <f t="shared" si="7"/>
        <v>0</v>
      </c>
      <c r="E408" s="114">
        <f>amount_due*interest/12</f>
        <v>0</v>
      </c>
      <c r="F408" s="114">
        <f>IF(monthly_interest+amount_due&gt;regular_payment,regular_payment,monthly_interest+amount_due)</f>
        <v>0</v>
      </c>
      <c r="G408" s="114">
        <v>0</v>
      </c>
      <c r="H408" s="114">
        <f>additional_payment+scheduled</f>
        <v>0</v>
      </c>
      <c r="I408" s="114">
        <f>amount_due+monthly_interest-total_payment</f>
        <v>0</v>
      </c>
    </row>
    <row r="409" spans="1:9" x14ac:dyDescent="0.2">
      <c r="A409">
        <v>403</v>
      </c>
      <c r="B409" s="116">
        <v>53904</v>
      </c>
      <c r="D409" s="114">
        <f t="shared" si="7"/>
        <v>0</v>
      </c>
      <c r="E409" s="114">
        <f>amount_due*interest/12</f>
        <v>0</v>
      </c>
      <c r="F409" s="114">
        <f>IF(monthly_interest+amount_due&gt;regular_payment,regular_payment,monthly_interest+amount_due)</f>
        <v>0</v>
      </c>
      <c r="G409" s="114">
        <v>0</v>
      </c>
      <c r="H409" s="114">
        <f>additional_payment+scheduled</f>
        <v>0</v>
      </c>
      <c r="I409" s="114">
        <f>amount_due+monthly_interest-total_payment</f>
        <v>0</v>
      </c>
    </row>
    <row r="410" spans="1:9" x14ac:dyDescent="0.2">
      <c r="A410">
        <v>404</v>
      </c>
      <c r="B410" s="116">
        <v>53935</v>
      </c>
      <c r="D410" s="114">
        <f t="shared" si="7"/>
        <v>0</v>
      </c>
      <c r="E410" s="114">
        <f>amount_due*interest/12</f>
        <v>0</v>
      </c>
      <c r="F410" s="114">
        <f>IF(monthly_interest+amount_due&gt;regular_payment,regular_payment,monthly_interest+amount_due)</f>
        <v>0</v>
      </c>
      <c r="G410" s="114">
        <v>0</v>
      </c>
      <c r="H410" s="114">
        <f>additional_payment+scheduled</f>
        <v>0</v>
      </c>
      <c r="I410" s="114">
        <f>amount_due+monthly_interest-total_payment</f>
        <v>0</v>
      </c>
    </row>
    <row r="411" spans="1:9" x14ac:dyDescent="0.2">
      <c r="A411">
        <v>405</v>
      </c>
      <c r="B411" s="116">
        <v>53965</v>
      </c>
      <c r="D411" s="114">
        <f t="shared" si="7"/>
        <v>0</v>
      </c>
      <c r="E411" s="114">
        <f>amount_due*interest/12</f>
        <v>0</v>
      </c>
      <c r="F411" s="114">
        <f>IF(monthly_interest+amount_due&gt;regular_payment,regular_payment,monthly_interest+amount_due)</f>
        <v>0</v>
      </c>
      <c r="G411" s="114">
        <v>0</v>
      </c>
      <c r="H411" s="114">
        <f>additional_payment+scheduled</f>
        <v>0</v>
      </c>
      <c r="I411" s="114">
        <f>amount_due+monthly_interest-total_payment</f>
        <v>0</v>
      </c>
    </row>
    <row r="412" spans="1:9" x14ac:dyDescent="0.2">
      <c r="A412">
        <v>406</v>
      </c>
      <c r="B412" s="116">
        <v>53996</v>
      </c>
      <c r="D412" s="114">
        <f t="shared" si="7"/>
        <v>0</v>
      </c>
      <c r="E412" s="114">
        <f>amount_due*interest/12</f>
        <v>0</v>
      </c>
      <c r="F412" s="114">
        <f>IF(monthly_interest+amount_due&gt;regular_payment,regular_payment,monthly_interest+amount_due)</f>
        <v>0</v>
      </c>
      <c r="G412" s="114">
        <v>0</v>
      </c>
      <c r="H412" s="114">
        <f>additional_payment+scheduled</f>
        <v>0</v>
      </c>
      <c r="I412" s="114">
        <f>amount_due+monthly_interest-total_payment</f>
        <v>0</v>
      </c>
    </row>
    <row r="413" spans="1:9" x14ac:dyDescent="0.2">
      <c r="A413">
        <v>407</v>
      </c>
      <c r="B413" s="116">
        <v>54026</v>
      </c>
      <c r="D413" s="114">
        <f t="shared" si="7"/>
        <v>0</v>
      </c>
      <c r="E413" s="114">
        <f>amount_due*interest/12</f>
        <v>0</v>
      </c>
      <c r="F413" s="114">
        <f>IF(monthly_interest+amount_due&gt;regular_payment,regular_payment,monthly_interest+amount_due)</f>
        <v>0</v>
      </c>
      <c r="G413" s="114">
        <v>0</v>
      </c>
      <c r="H413" s="114">
        <f>additional_payment+scheduled</f>
        <v>0</v>
      </c>
      <c r="I413" s="114">
        <f>amount_due+monthly_interest-total_payment</f>
        <v>0</v>
      </c>
    </row>
    <row r="414" spans="1:9" x14ac:dyDescent="0.2">
      <c r="A414">
        <v>408</v>
      </c>
      <c r="B414" s="116">
        <v>54057</v>
      </c>
      <c r="D414" s="114">
        <f t="shared" si="7"/>
        <v>0</v>
      </c>
      <c r="E414" s="114">
        <f>amount_due*interest/12</f>
        <v>0</v>
      </c>
      <c r="F414" s="114">
        <f>IF(monthly_interest+amount_due&gt;regular_payment,regular_payment,monthly_interest+amount_due)</f>
        <v>0</v>
      </c>
      <c r="G414" s="114">
        <v>0</v>
      </c>
      <c r="H414" s="114">
        <f>additional_payment+scheduled</f>
        <v>0</v>
      </c>
      <c r="I414" s="114">
        <f>amount_due+monthly_interest-total_payment</f>
        <v>0</v>
      </c>
    </row>
    <row r="415" spans="1:9" x14ac:dyDescent="0.2">
      <c r="A415">
        <v>409</v>
      </c>
      <c r="B415" s="116">
        <v>54088</v>
      </c>
      <c r="D415" s="114">
        <f t="shared" si="7"/>
        <v>0</v>
      </c>
      <c r="E415" s="114">
        <f>amount_due*interest/12</f>
        <v>0</v>
      </c>
      <c r="F415" s="114">
        <f>IF(monthly_interest+amount_due&gt;regular_payment,regular_payment,monthly_interest+amount_due)</f>
        <v>0</v>
      </c>
      <c r="G415" s="114">
        <v>0</v>
      </c>
      <c r="H415" s="114">
        <f>additional_payment+scheduled</f>
        <v>0</v>
      </c>
      <c r="I415" s="114">
        <f>amount_due+monthly_interest-total_payment</f>
        <v>0</v>
      </c>
    </row>
    <row r="416" spans="1:9" x14ac:dyDescent="0.2">
      <c r="A416">
        <v>410</v>
      </c>
      <c r="B416" s="116">
        <v>54117</v>
      </c>
      <c r="D416" s="114">
        <f t="shared" si="7"/>
        <v>0</v>
      </c>
      <c r="E416" s="114">
        <f>amount_due*interest/12</f>
        <v>0</v>
      </c>
      <c r="F416" s="114">
        <f>IF(monthly_interest+amount_due&gt;regular_payment,regular_payment,monthly_interest+amount_due)</f>
        <v>0</v>
      </c>
      <c r="G416" s="114">
        <v>0</v>
      </c>
      <c r="H416" s="114">
        <f>additional_payment+scheduled</f>
        <v>0</v>
      </c>
      <c r="I416" s="114">
        <f>amount_due+monthly_interest-total_payment</f>
        <v>0</v>
      </c>
    </row>
    <row r="417" spans="1:9" x14ac:dyDescent="0.2">
      <c r="A417">
        <v>411</v>
      </c>
      <c r="B417" s="116">
        <v>54148</v>
      </c>
      <c r="D417" s="114">
        <f t="shared" si="7"/>
        <v>0</v>
      </c>
      <c r="E417" s="114">
        <f>amount_due*interest/12</f>
        <v>0</v>
      </c>
      <c r="F417" s="114">
        <f>IF(monthly_interest+amount_due&gt;regular_payment,regular_payment,monthly_interest+amount_due)</f>
        <v>0</v>
      </c>
      <c r="G417" s="114">
        <v>0</v>
      </c>
      <c r="H417" s="114">
        <f>additional_payment+scheduled</f>
        <v>0</v>
      </c>
      <c r="I417" s="114">
        <f>amount_due+monthly_interest-total_payment</f>
        <v>0</v>
      </c>
    </row>
    <row r="418" spans="1:9" x14ac:dyDescent="0.2">
      <c r="A418">
        <v>412</v>
      </c>
      <c r="B418" s="116">
        <v>54178</v>
      </c>
      <c r="D418" s="114">
        <f t="shared" si="7"/>
        <v>0</v>
      </c>
      <c r="E418" s="114">
        <f>amount_due*interest/12</f>
        <v>0</v>
      </c>
      <c r="F418" s="114">
        <f>IF(monthly_interest+amount_due&gt;regular_payment,regular_payment,monthly_interest+amount_due)</f>
        <v>0</v>
      </c>
      <c r="G418" s="114">
        <v>0</v>
      </c>
      <c r="H418" s="114">
        <f>additional_payment+scheduled</f>
        <v>0</v>
      </c>
      <c r="I418" s="114">
        <f>amount_due+monthly_interest-total_payment</f>
        <v>0</v>
      </c>
    </row>
    <row r="419" spans="1:9" x14ac:dyDescent="0.2">
      <c r="A419">
        <v>413</v>
      </c>
      <c r="B419" s="116">
        <v>54209</v>
      </c>
      <c r="D419" s="114">
        <f t="shared" si="7"/>
        <v>0</v>
      </c>
      <c r="E419" s="114">
        <f>amount_due*interest/12</f>
        <v>0</v>
      </c>
      <c r="F419" s="114">
        <f>IF(monthly_interest+amount_due&gt;regular_payment,regular_payment,monthly_interest+amount_due)</f>
        <v>0</v>
      </c>
      <c r="G419" s="114">
        <v>0</v>
      </c>
      <c r="H419" s="114">
        <f>additional_payment+scheduled</f>
        <v>0</v>
      </c>
      <c r="I419" s="114">
        <f>amount_due+monthly_interest-total_payment</f>
        <v>0</v>
      </c>
    </row>
    <row r="420" spans="1:9" x14ac:dyDescent="0.2">
      <c r="A420">
        <v>414</v>
      </c>
      <c r="B420" s="116">
        <v>54239</v>
      </c>
      <c r="D420" s="114">
        <f t="shared" si="7"/>
        <v>0</v>
      </c>
      <c r="E420" s="114">
        <f>amount_due*interest/12</f>
        <v>0</v>
      </c>
      <c r="F420" s="114">
        <f>IF(monthly_interest+amount_due&gt;regular_payment,regular_payment,monthly_interest+amount_due)</f>
        <v>0</v>
      </c>
      <c r="G420" s="114">
        <v>0</v>
      </c>
      <c r="H420" s="114">
        <f>additional_payment+scheduled</f>
        <v>0</v>
      </c>
      <c r="I420" s="114">
        <f>amount_due+monthly_interest-total_payment</f>
        <v>0</v>
      </c>
    </row>
    <row r="421" spans="1:9" x14ac:dyDescent="0.2">
      <c r="A421">
        <v>415</v>
      </c>
      <c r="B421" s="116">
        <v>54270</v>
      </c>
      <c r="D421" s="114">
        <f t="shared" si="7"/>
        <v>0</v>
      </c>
      <c r="E421" s="114">
        <f>amount_due*interest/12</f>
        <v>0</v>
      </c>
      <c r="F421" s="114">
        <f>IF(monthly_interest+amount_due&gt;regular_payment,regular_payment,monthly_interest+amount_due)</f>
        <v>0</v>
      </c>
      <c r="G421" s="114">
        <v>0</v>
      </c>
      <c r="H421" s="114">
        <f>additional_payment+scheduled</f>
        <v>0</v>
      </c>
      <c r="I421" s="114">
        <f>amount_due+monthly_interest-total_payment</f>
        <v>0</v>
      </c>
    </row>
    <row r="422" spans="1:9" x14ac:dyDescent="0.2">
      <c r="A422">
        <v>416</v>
      </c>
      <c r="B422" s="116">
        <v>54301</v>
      </c>
      <c r="D422" s="114">
        <f t="shared" si="7"/>
        <v>0</v>
      </c>
      <c r="E422" s="114">
        <f>amount_due*interest/12</f>
        <v>0</v>
      </c>
      <c r="F422" s="114">
        <f>IF(monthly_interest+amount_due&gt;regular_payment,regular_payment,monthly_interest+amount_due)</f>
        <v>0</v>
      </c>
      <c r="G422" s="114">
        <v>0</v>
      </c>
      <c r="H422" s="114">
        <f>additional_payment+scheduled</f>
        <v>0</v>
      </c>
      <c r="I422" s="114">
        <f>amount_due+monthly_interest-total_payment</f>
        <v>0</v>
      </c>
    </row>
    <row r="423" spans="1:9" x14ac:dyDescent="0.2">
      <c r="A423">
        <v>417</v>
      </c>
      <c r="B423" s="116">
        <v>54331</v>
      </c>
      <c r="D423" s="114">
        <f t="shared" si="7"/>
        <v>0</v>
      </c>
      <c r="E423" s="114">
        <f>amount_due*interest/12</f>
        <v>0</v>
      </c>
      <c r="F423" s="114">
        <f>IF(monthly_interest+amount_due&gt;regular_payment,regular_payment,monthly_interest+amount_due)</f>
        <v>0</v>
      </c>
      <c r="G423" s="114">
        <v>0</v>
      </c>
      <c r="H423" s="114">
        <f>additional_payment+scheduled</f>
        <v>0</v>
      </c>
      <c r="I423" s="114">
        <f>amount_due+monthly_interest-total_payment</f>
        <v>0</v>
      </c>
    </row>
    <row r="424" spans="1:9" x14ac:dyDescent="0.2">
      <c r="A424">
        <v>418</v>
      </c>
      <c r="B424" s="116">
        <v>54362</v>
      </c>
      <c r="D424" s="114">
        <f t="shared" si="7"/>
        <v>0</v>
      </c>
      <c r="E424" s="114">
        <f>amount_due*interest/12</f>
        <v>0</v>
      </c>
      <c r="F424" s="114">
        <f>IF(monthly_interest+amount_due&gt;regular_payment,regular_payment,monthly_interest+amount_due)</f>
        <v>0</v>
      </c>
      <c r="G424" s="114">
        <v>0</v>
      </c>
      <c r="H424" s="114">
        <f>additional_payment+scheduled</f>
        <v>0</v>
      </c>
      <c r="I424" s="114">
        <f>amount_due+monthly_interest-total_payment</f>
        <v>0</v>
      </c>
    </row>
    <row r="425" spans="1:9" x14ac:dyDescent="0.2">
      <c r="A425">
        <v>419</v>
      </c>
      <c r="B425" s="116">
        <v>54392</v>
      </c>
      <c r="D425" s="114">
        <f t="shared" si="7"/>
        <v>0</v>
      </c>
      <c r="E425" s="114">
        <f>amount_due*interest/12</f>
        <v>0</v>
      </c>
      <c r="F425" s="114">
        <f>IF(monthly_interest+amount_due&gt;regular_payment,regular_payment,monthly_interest+amount_due)</f>
        <v>0</v>
      </c>
      <c r="G425" s="114">
        <v>0</v>
      </c>
      <c r="H425" s="114">
        <f>additional_payment+scheduled</f>
        <v>0</v>
      </c>
      <c r="I425" s="114">
        <f>amount_due+monthly_interest-total_payment</f>
        <v>0</v>
      </c>
    </row>
    <row r="426" spans="1:9" x14ac:dyDescent="0.2">
      <c r="A426">
        <v>420</v>
      </c>
      <c r="B426" s="116">
        <v>54423</v>
      </c>
      <c r="D426" s="114">
        <f t="shared" si="7"/>
        <v>0</v>
      </c>
      <c r="E426" s="114">
        <f>amount_due*interest/12</f>
        <v>0</v>
      </c>
      <c r="F426" s="114">
        <f>IF(monthly_interest+amount_due&gt;regular_payment,regular_payment,monthly_interest+amount_due)</f>
        <v>0</v>
      </c>
      <c r="G426" s="114">
        <v>0</v>
      </c>
      <c r="H426" s="114">
        <f>additional_payment+scheduled</f>
        <v>0</v>
      </c>
      <c r="I426" s="114">
        <f>amount_due+monthly_interest-total_payment</f>
        <v>0</v>
      </c>
    </row>
    <row r="427" spans="1:9" x14ac:dyDescent="0.2">
      <c r="A427">
        <v>421</v>
      </c>
      <c r="B427" s="116">
        <v>54454</v>
      </c>
      <c r="D427" s="114">
        <f t="shared" si="7"/>
        <v>0</v>
      </c>
      <c r="E427" s="114">
        <f>amount_due*interest/12</f>
        <v>0</v>
      </c>
      <c r="F427" s="114">
        <f>IF(monthly_interest+amount_due&gt;regular_payment,regular_payment,monthly_interest+amount_due)</f>
        <v>0</v>
      </c>
      <c r="G427" s="114">
        <v>0</v>
      </c>
      <c r="H427" s="114">
        <f>additional_payment+scheduled</f>
        <v>0</v>
      </c>
      <c r="I427" s="114">
        <f>amount_due+monthly_interest-total_payment</f>
        <v>0</v>
      </c>
    </row>
    <row r="428" spans="1:9" x14ac:dyDescent="0.2">
      <c r="A428">
        <v>422</v>
      </c>
      <c r="B428" s="116">
        <v>54482</v>
      </c>
      <c r="D428" s="114">
        <f t="shared" si="7"/>
        <v>0</v>
      </c>
      <c r="E428" s="114">
        <f>amount_due*interest/12</f>
        <v>0</v>
      </c>
      <c r="F428" s="114">
        <f>IF(monthly_interest+amount_due&gt;regular_payment,regular_payment,monthly_interest+amount_due)</f>
        <v>0</v>
      </c>
      <c r="G428" s="114">
        <v>0</v>
      </c>
      <c r="H428" s="114">
        <f>additional_payment+scheduled</f>
        <v>0</v>
      </c>
      <c r="I428" s="114">
        <f>amount_due+monthly_interest-total_payment</f>
        <v>0</v>
      </c>
    </row>
    <row r="429" spans="1:9" x14ac:dyDescent="0.2">
      <c r="A429">
        <v>423</v>
      </c>
      <c r="B429" s="116">
        <v>54513</v>
      </c>
      <c r="D429" s="114">
        <f t="shared" si="7"/>
        <v>0</v>
      </c>
      <c r="E429" s="114">
        <f>amount_due*interest/12</f>
        <v>0</v>
      </c>
      <c r="F429" s="114">
        <f>IF(monthly_interest+amount_due&gt;regular_payment,regular_payment,monthly_interest+amount_due)</f>
        <v>0</v>
      </c>
      <c r="G429" s="114">
        <v>0</v>
      </c>
      <c r="H429" s="114">
        <f>additional_payment+scheduled</f>
        <v>0</v>
      </c>
      <c r="I429" s="114">
        <f>amount_due+monthly_interest-total_payment</f>
        <v>0</v>
      </c>
    </row>
    <row r="430" spans="1:9" x14ac:dyDescent="0.2">
      <c r="A430">
        <v>424</v>
      </c>
      <c r="B430" s="116">
        <v>54543</v>
      </c>
      <c r="D430" s="114">
        <f t="shared" si="7"/>
        <v>0</v>
      </c>
      <c r="E430" s="114">
        <f>amount_due*interest/12</f>
        <v>0</v>
      </c>
      <c r="F430" s="114">
        <f>IF(monthly_interest+amount_due&gt;regular_payment,regular_payment,monthly_interest+amount_due)</f>
        <v>0</v>
      </c>
      <c r="G430" s="114">
        <v>0</v>
      </c>
      <c r="H430" s="114">
        <f>additional_payment+scheduled</f>
        <v>0</v>
      </c>
      <c r="I430" s="114">
        <f>amount_due+monthly_interest-total_payment</f>
        <v>0</v>
      </c>
    </row>
    <row r="431" spans="1:9" x14ac:dyDescent="0.2">
      <c r="A431">
        <v>425</v>
      </c>
      <c r="B431" s="116">
        <v>54574</v>
      </c>
      <c r="D431" s="114">
        <f t="shared" si="7"/>
        <v>0</v>
      </c>
      <c r="E431" s="114">
        <f>amount_due*interest/12</f>
        <v>0</v>
      </c>
      <c r="F431" s="114">
        <f>IF(monthly_interest+amount_due&gt;regular_payment,regular_payment,monthly_interest+amount_due)</f>
        <v>0</v>
      </c>
      <c r="G431" s="114">
        <v>0</v>
      </c>
      <c r="H431" s="114">
        <f>additional_payment+scheduled</f>
        <v>0</v>
      </c>
      <c r="I431" s="114">
        <f>amount_due+monthly_interest-total_payment</f>
        <v>0</v>
      </c>
    </row>
    <row r="432" spans="1:9" x14ac:dyDescent="0.2">
      <c r="A432">
        <v>426</v>
      </c>
      <c r="B432" s="116">
        <v>54604</v>
      </c>
      <c r="D432" s="114">
        <f t="shared" si="7"/>
        <v>0</v>
      </c>
      <c r="E432" s="114">
        <f>amount_due*interest/12</f>
        <v>0</v>
      </c>
      <c r="F432" s="114">
        <f>IF(monthly_interest+amount_due&gt;regular_payment,regular_payment,monthly_interest+amount_due)</f>
        <v>0</v>
      </c>
      <c r="G432" s="114">
        <v>0</v>
      </c>
      <c r="H432" s="114">
        <f>additional_payment+scheduled</f>
        <v>0</v>
      </c>
      <c r="I432" s="114">
        <f>amount_due+monthly_interest-total_payment</f>
        <v>0</v>
      </c>
    </row>
    <row r="433" spans="1:9" x14ac:dyDescent="0.2">
      <c r="A433">
        <v>427</v>
      </c>
      <c r="B433" s="116">
        <v>54635</v>
      </c>
      <c r="D433" s="114">
        <f t="shared" si="7"/>
        <v>0</v>
      </c>
      <c r="E433" s="114">
        <f>amount_due*interest/12</f>
        <v>0</v>
      </c>
      <c r="F433" s="114">
        <f>IF(monthly_interest+amount_due&gt;regular_payment,regular_payment,monthly_interest+amount_due)</f>
        <v>0</v>
      </c>
      <c r="G433" s="114">
        <v>0</v>
      </c>
      <c r="H433" s="114">
        <f>additional_payment+scheduled</f>
        <v>0</v>
      </c>
      <c r="I433" s="114">
        <f>amount_due+monthly_interest-total_payment</f>
        <v>0</v>
      </c>
    </row>
    <row r="434" spans="1:9" x14ac:dyDescent="0.2">
      <c r="A434">
        <v>428</v>
      </c>
      <c r="B434" s="116">
        <v>54666</v>
      </c>
      <c r="D434" s="114">
        <f t="shared" si="7"/>
        <v>0</v>
      </c>
      <c r="E434" s="114">
        <f>amount_due*interest/12</f>
        <v>0</v>
      </c>
      <c r="F434" s="114">
        <f>IF(monthly_interest+amount_due&gt;regular_payment,regular_payment,monthly_interest+amount_due)</f>
        <v>0</v>
      </c>
      <c r="G434" s="114">
        <v>0</v>
      </c>
      <c r="H434" s="114">
        <f>additional_payment+scheduled</f>
        <v>0</v>
      </c>
      <c r="I434" s="114">
        <f>amount_due+monthly_interest-total_payment</f>
        <v>0</v>
      </c>
    </row>
    <row r="435" spans="1:9" x14ac:dyDescent="0.2">
      <c r="A435">
        <v>429</v>
      </c>
      <c r="B435" s="116">
        <v>54696</v>
      </c>
      <c r="D435" s="114">
        <f t="shared" si="7"/>
        <v>0</v>
      </c>
      <c r="E435" s="114">
        <f>amount_due*interest/12</f>
        <v>0</v>
      </c>
      <c r="F435" s="114">
        <f>IF(monthly_interest+amount_due&gt;regular_payment,regular_payment,monthly_interest+amount_due)</f>
        <v>0</v>
      </c>
      <c r="G435" s="114">
        <v>0</v>
      </c>
      <c r="H435" s="114">
        <f>additional_payment+scheduled</f>
        <v>0</v>
      </c>
      <c r="I435" s="114">
        <f>amount_due+monthly_interest-total_payment</f>
        <v>0</v>
      </c>
    </row>
    <row r="436" spans="1:9" x14ac:dyDescent="0.2">
      <c r="A436">
        <v>430</v>
      </c>
      <c r="B436" s="116">
        <v>54727</v>
      </c>
      <c r="D436" s="114">
        <f t="shared" si="7"/>
        <v>0</v>
      </c>
      <c r="E436" s="114">
        <f>amount_due*interest/12</f>
        <v>0</v>
      </c>
      <c r="F436" s="114">
        <f>IF(monthly_interest+amount_due&gt;regular_payment,regular_payment,monthly_interest+amount_due)</f>
        <v>0</v>
      </c>
      <c r="G436" s="114">
        <v>0</v>
      </c>
      <c r="H436" s="114">
        <f>additional_payment+scheduled</f>
        <v>0</v>
      </c>
      <c r="I436" s="114">
        <f>amount_due+monthly_interest-total_payment</f>
        <v>0</v>
      </c>
    </row>
    <row r="437" spans="1:9" x14ac:dyDescent="0.2">
      <c r="A437">
        <v>431</v>
      </c>
      <c r="B437" s="116">
        <v>54757</v>
      </c>
      <c r="D437" s="114">
        <f t="shared" si="7"/>
        <v>0</v>
      </c>
      <c r="E437" s="114">
        <f>amount_due*interest/12</f>
        <v>0</v>
      </c>
      <c r="F437" s="114">
        <f>IF(monthly_interest+amount_due&gt;regular_payment,regular_payment,monthly_interest+amount_due)</f>
        <v>0</v>
      </c>
      <c r="G437" s="114">
        <v>0</v>
      </c>
      <c r="H437" s="114">
        <f>additional_payment+scheduled</f>
        <v>0</v>
      </c>
      <c r="I437" s="114">
        <f>amount_due+monthly_interest-total_payment</f>
        <v>0</v>
      </c>
    </row>
    <row r="438" spans="1:9" x14ac:dyDescent="0.2">
      <c r="A438">
        <v>432</v>
      </c>
      <c r="B438" s="116">
        <v>54788</v>
      </c>
      <c r="D438" s="114">
        <f t="shared" si="7"/>
        <v>0</v>
      </c>
      <c r="E438" s="114">
        <f>amount_due*interest/12</f>
        <v>0</v>
      </c>
      <c r="F438" s="114">
        <f>IF(monthly_interest+amount_due&gt;regular_payment,regular_payment,monthly_interest+amount_due)</f>
        <v>0</v>
      </c>
      <c r="G438" s="114">
        <v>0</v>
      </c>
      <c r="H438" s="114">
        <f>additional_payment+scheduled</f>
        <v>0</v>
      </c>
      <c r="I438" s="114">
        <f>amount_due+monthly_interest-total_payment</f>
        <v>0</v>
      </c>
    </row>
    <row r="439" spans="1:9" x14ac:dyDescent="0.2">
      <c r="A439">
        <v>433</v>
      </c>
      <c r="B439" s="116">
        <v>54819</v>
      </c>
      <c r="D439" s="114">
        <f t="shared" si="7"/>
        <v>0</v>
      </c>
      <c r="E439" s="114">
        <f>amount_due*interest/12</f>
        <v>0</v>
      </c>
      <c r="F439" s="114">
        <f>IF(monthly_interest+amount_due&gt;regular_payment,regular_payment,monthly_interest+amount_due)</f>
        <v>0</v>
      </c>
      <c r="G439" s="114">
        <v>0</v>
      </c>
      <c r="H439" s="114">
        <f>additional_payment+scheduled</f>
        <v>0</v>
      </c>
      <c r="I439" s="114">
        <f>amount_due+monthly_interest-total_payment</f>
        <v>0</v>
      </c>
    </row>
    <row r="440" spans="1:9" x14ac:dyDescent="0.2">
      <c r="A440">
        <v>434</v>
      </c>
      <c r="B440" s="116">
        <v>54847</v>
      </c>
      <c r="D440" s="114">
        <f t="shared" si="7"/>
        <v>0</v>
      </c>
      <c r="E440" s="114">
        <f>amount_due*interest/12</f>
        <v>0</v>
      </c>
      <c r="F440" s="114">
        <f>IF(monthly_interest+amount_due&gt;regular_payment,regular_payment,monthly_interest+amount_due)</f>
        <v>0</v>
      </c>
      <c r="G440" s="114">
        <v>0</v>
      </c>
      <c r="H440" s="114">
        <f>additional_payment+scheduled</f>
        <v>0</v>
      </c>
      <c r="I440" s="114">
        <f>amount_due+monthly_interest-total_payment</f>
        <v>0</v>
      </c>
    </row>
    <row r="441" spans="1:9" x14ac:dyDescent="0.2">
      <c r="A441">
        <v>435</v>
      </c>
      <c r="B441" s="116">
        <v>54878</v>
      </c>
      <c r="D441" s="114">
        <f t="shared" si="7"/>
        <v>0</v>
      </c>
      <c r="E441" s="114">
        <f>amount_due*interest/12</f>
        <v>0</v>
      </c>
      <c r="F441" s="114">
        <f>IF(monthly_interest+amount_due&gt;regular_payment,regular_payment,monthly_interest+amount_due)</f>
        <v>0</v>
      </c>
      <c r="G441" s="114">
        <v>0</v>
      </c>
      <c r="H441" s="114">
        <f>additional_payment+scheduled</f>
        <v>0</v>
      </c>
      <c r="I441" s="114">
        <f>amount_due+monthly_interest-total_payment</f>
        <v>0</v>
      </c>
    </row>
    <row r="442" spans="1:9" x14ac:dyDescent="0.2">
      <c r="A442">
        <v>436</v>
      </c>
      <c r="B442" s="116">
        <v>54908</v>
      </c>
      <c r="D442" s="114">
        <f t="shared" ref="D442:D505" si="8">I441</f>
        <v>0</v>
      </c>
      <c r="E442" s="114">
        <f>amount_due*interest/12</f>
        <v>0</v>
      </c>
      <c r="F442" s="114">
        <f>IF(monthly_interest+amount_due&gt;regular_payment,regular_payment,monthly_interest+amount_due)</f>
        <v>0</v>
      </c>
      <c r="G442" s="114">
        <v>0</v>
      </c>
      <c r="H442" s="114">
        <f>additional_payment+scheduled</f>
        <v>0</v>
      </c>
      <c r="I442" s="114">
        <f>amount_due+monthly_interest-total_payment</f>
        <v>0</v>
      </c>
    </row>
    <row r="443" spans="1:9" x14ac:dyDescent="0.2">
      <c r="A443">
        <v>437</v>
      </c>
      <c r="B443" s="116">
        <v>54939</v>
      </c>
      <c r="D443" s="114">
        <f t="shared" si="8"/>
        <v>0</v>
      </c>
      <c r="E443" s="114">
        <f>amount_due*interest/12</f>
        <v>0</v>
      </c>
      <c r="F443" s="114">
        <f>IF(monthly_interest+amount_due&gt;regular_payment,regular_payment,monthly_interest+amount_due)</f>
        <v>0</v>
      </c>
      <c r="G443" s="114">
        <v>0</v>
      </c>
      <c r="H443" s="114">
        <f>additional_payment+scheduled</f>
        <v>0</v>
      </c>
      <c r="I443" s="114">
        <f>amount_due+monthly_interest-total_payment</f>
        <v>0</v>
      </c>
    </row>
    <row r="444" spans="1:9" x14ac:dyDescent="0.2">
      <c r="A444">
        <v>438</v>
      </c>
      <c r="B444" s="116">
        <v>54969</v>
      </c>
      <c r="D444" s="114">
        <f t="shared" si="8"/>
        <v>0</v>
      </c>
      <c r="E444" s="114">
        <f>amount_due*interest/12</f>
        <v>0</v>
      </c>
      <c r="F444" s="114">
        <f>IF(monthly_interest+amount_due&gt;regular_payment,regular_payment,monthly_interest+amount_due)</f>
        <v>0</v>
      </c>
      <c r="G444" s="114">
        <v>0</v>
      </c>
      <c r="H444" s="114">
        <f>additional_payment+scheduled</f>
        <v>0</v>
      </c>
      <c r="I444" s="114">
        <f>amount_due+monthly_interest-total_payment</f>
        <v>0</v>
      </c>
    </row>
    <row r="445" spans="1:9" x14ac:dyDescent="0.2">
      <c r="A445">
        <v>439</v>
      </c>
      <c r="B445" s="116">
        <v>55000</v>
      </c>
      <c r="D445" s="114">
        <f t="shared" si="8"/>
        <v>0</v>
      </c>
      <c r="E445" s="114">
        <f>amount_due*interest/12</f>
        <v>0</v>
      </c>
      <c r="F445" s="114">
        <f>IF(monthly_interest+amount_due&gt;regular_payment,regular_payment,monthly_interest+amount_due)</f>
        <v>0</v>
      </c>
      <c r="G445" s="114">
        <v>0</v>
      </c>
      <c r="H445" s="114">
        <f>additional_payment+scheduled</f>
        <v>0</v>
      </c>
      <c r="I445" s="114">
        <f>amount_due+monthly_interest-total_payment</f>
        <v>0</v>
      </c>
    </row>
    <row r="446" spans="1:9" x14ac:dyDescent="0.2">
      <c r="A446">
        <v>440</v>
      </c>
      <c r="B446" s="116">
        <v>55031</v>
      </c>
      <c r="D446" s="114">
        <f t="shared" si="8"/>
        <v>0</v>
      </c>
      <c r="E446" s="114">
        <f>amount_due*interest/12</f>
        <v>0</v>
      </c>
      <c r="F446" s="114">
        <f>IF(monthly_interest+amount_due&gt;regular_payment,regular_payment,monthly_interest+amount_due)</f>
        <v>0</v>
      </c>
      <c r="G446" s="114">
        <v>0</v>
      </c>
      <c r="H446" s="114">
        <f>additional_payment+scheduled</f>
        <v>0</v>
      </c>
      <c r="I446" s="114">
        <f>amount_due+monthly_interest-total_payment</f>
        <v>0</v>
      </c>
    </row>
    <row r="447" spans="1:9" x14ac:dyDescent="0.2">
      <c r="A447">
        <v>441</v>
      </c>
      <c r="B447" s="116">
        <v>55061</v>
      </c>
      <c r="D447" s="114">
        <f t="shared" si="8"/>
        <v>0</v>
      </c>
      <c r="E447" s="114">
        <f>amount_due*interest/12</f>
        <v>0</v>
      </c>
      <c r="F447" s="114">
        <f>IF(monthly_interest+amount_due&gt;regular_payment,regular_payment,monthly_interest+amount_due)</f>
        <v>0</v>
      </c>
      <c r="G447" s="114">
        <v>0</v>
      </c>
      <c r="H447" s="114">
        <f>additional_payment+scheduled</f>
        <v>0</v>
      </c>
      <c r="I447" s="114">
        <f>amount_due+monthly_interest-total_payment</f>
        <v>0</v>
      </c>
    </row>
    <row r="448" spans="1:9" x14ac:dyDescent="0.2">
      <c r="A448">
        <v>442</v>
      </c>
      <c r="B448" s="116">
        <v>55092</v>
      </c>
      <c r="D448" s="114">
        <f t="shared" si="8"/>
        <v>0</v>
      </c>
      <c r="E448" s="114">
        <f>amount_due*interest/12</f>
        <v>0</v>
      </c>
      <c r="F448" s="114">
        <f>IF(monthly_interest+amount_due&gt;regular_payment,regular_payment,monthly_interest+amount_due)</f>
        <v>0</v>
      </c>
      <c r="G448" s="114">
        <v>0</v>
      </c>
      <c r="H448" s="114">
        <f>additional_payment+scheduled</f>
        <v>0</v>
      </c>
      <c r="I448" s="114">
        <f>amount_due+monthly_interest-total_payment</f>
        <v>0</v>
      </c>
    </row>
    <row r="449" spans="1:9" x14ac:dyDescent="0.2">
      <c r="A449">
        <v>443</v>
      </c>
      <c r="B449" s="116">
        <v>55122</v>
      </c>
      <c r="D449" s="114">
        <f t="shared" si="8"/>
        <v>0</v>
      </c>
      <c r="E449" s="114">
        <f>amount_due*interest/12</f>
        <v>0</v>
      </c>
      <c r="F449" s="114">
        <f>IF(monthly_interest+amount_due&gt;regular_payment,regular_payment,monthly_interest+amount_due)</f>
        <v>0</v>
      </c>
      <c r="G449" s="114">
        <v>0</v>
      </c>
      <c r="H449" s="114">
        <f>additional_payment+scheduled</f>
        <v>0</v>
      </c>
      <c r="I449" s="114">
        <f>amount_due+monthly_interest-total_payment</f>
        <v>0</v>
      </c>
    </row>
    <row r="450" spans="1:9" x14ac:dyDescent="0.2">
      <c r="A450">
        <v>444</v>
      </c>
      <c r="B450" s="116">
        <v>55153</v>
      </c>
      <c r="D450" s="114">
        <f t="shared" si="8"/>
        <v>0</v>
      </c>
      <c r="E450" s="114">
        <f>amount_due*interest/12</f>
        <v>0</v>
      </c>
      <c r="F450" s="114">
        <f>IF(monthly_interest+amount_due&gt;regular_payment,regular_payment,monthly_interest+amount_due)</f>
        <v>0</v>
      </c>
      <c r="G450" s="114">
        <v>0</v>
      </c>
      <c r="H450" s="114">
        <f>additional_payment+scheduled</f>
        <v>0</v>
      </c>
      <c r="I450" s="114">
        <f>amount_due+monthly_interest-total_payment</f>
        <v>0</v>
      </c>
    </row>
    <row r="451" spans="1:9" x14ac:dyDescent="0.2">
      <c r="A451">
        <v>445</v>
      </c>
      <c r="B451" s="116">
        <v>55184</v>
      </c>
      <c r="D451" s="114">
        <f t="shared" si="8"/>
        <v>0</v>
      </c>
      <c r="E451" s="114">
        <f>amount_due*interest/12</f>
        <v>0</v>
      </c>
      <c r="F451" s="114">
        <f>IF(monthly_interest+amount_due&gt;regular_payment,regular_payment,monthly_interest+amount_due)</f>
        <v>0</v>
      </c>
      <c r="G451" s="114">
        <v>0</v>
      </c>
      <c r="H451" s="114">
        <f>additional_payment+scheduled</f>
        <v>0</v>
      </c>
      <c r="I451" s="114">
        <f>amount_due+monthly_interest-total_payment</f>
        <v>0</v>
      </c>
    </row>
    <row r="452" spans="1:9" x14ac:dyDescent="0.2">
      <c r="A452">
        <v>446</v>
      </c>
      <c r="B452" s="116">
        <v>55212</v>
      </c>
      <c r="D452" s="114">
        <f t="shared" si="8"/>
        <v>0</v>
      </c>
      <c r="E452" s="114">
        <f>amount_due*interest/12</f>
        <v>0</v>
      </c>
      <c r="F452" s="114">
        <f>IF(monthly_interest+amount_due&gt;regular_payment,regular_payment,monthly_interest+amount_due)</f>
        <v>0</v>
      </c>
      <c r="G452" s="114">
        <v>0</v>
      </c>
      <c r="H452" s="114">
        <f>additional_payment+scheduled</f>
        <v>0</v>
      </c>
      <c r="I452" s="114">
        <f>amount_due+monthly_interest-total_payment</f>
        <v>0</v>
      </c>
    </row>
    <row r="453" spans="1:9" x14ac:dyDescent="0.2">
      <c r="A453">
        <v>447</v>
      </c>
      <c r="B453" s="116">
        <v>55243</v>
      </c>
      <c r="D453" s="114">
        <f t="shared" si="8"/>
        <v>0</v>
      </c>
      <c r="E453" s="114">
        <f>amount_due*interest/12</f>
        <v>0</v>
      </c>
      <c r="F453" s="114">
        <f>IF(monthly_interest+amount_due&gt;regular_payment,regular_payment,monthly_interest+amount_due)</f>
        <v>0</v>
      </c>
      <c r="G453" s="114">
        <v>0</v>
      </c>
      <c r="H453" s="114">
        <f>additional_payment+scheduled</f>
        <v>0</v>
      </c>
      <c r="I453" s="114">
        <f>amount_due+monthly_interest-total_payment</f>
        <v>0</v>
      </c>
    </row>
    <row r="454" spans="1:9" x14ac:dyDescent="0.2">
      <c r="A454">
        <v>448</v>
      </c>
      <c r="B454" s="116">
        <v>55273</v>
      </c>
      <c r="D454" s="114">
        <f t="shared" si="8"/>
        <v>0</v>
      </c>
      <c r="E454" s="114">
        <f>amount_due*interest/12</f>
        <v>0</v>
      </c>
      <c r="F454" s="114">
        <f>IF(monthly_interest+amount_due&gt;regular_payment,regular_payment,monthly_interest+amount_due)</f>
        <v>0</v>
      </c>
      <c r="G454" s="114">
        <v>0</v>
      </c>
      <c r="H454" s="114">
        <f>additional_payment+scheduled</f>
        <v>0</v>
      </c>
      <c r="I454" s="114">
        <f>amount_due+monthly_interest-total_payment</f>
        <v>0</v>
      </c>
    </row>
    <row r="455" spans="1:9" x14ac:dyDescent="0.2">
      <c r="A455">
        <v>449</v>
      </c>
      <c r="B455" s="116">
        <v>55304</v>
      </c>
      <c r="D455" s="114">
        <f t="shared" si="8"/>
        <v>0</v>
      </c>
      <c r="E455" s="114">
        <f>amount_due*interest/12</f>
        <v>0</v>
      </c>
      <c r="F455" s="114">
        <f>IF(monthly_interest+amount_due&gt;regular_payment,regular_payment,monthly_interest+amount_due)</f>
        <v>0</v>
      </c>
      <c r="G455" s="114">
        <v>0</v>
      </c>
      <c r="H455" s="114">
        <f>additional_payment+scheduled</f>
        <v>0</v>
      </c>
      <c r="I455" s="114">
        <f>amount_due+monthly_interest-total_payment</f>
        <v>0</v>
      </c>
    </row>
    <row r="456" spans="1:9" x14ac:dyDescent="0.2">
      <c r="A456">
        <v>450</v>
      </c>
      <c r="B456" s="116">
        <v>55334</v>
      </c>
      <c r="D456" s="114">
        <f t="shared" si="8"/>
        <v>0</v>
      </c>
      <c r="E456" s="114">
        <f>amount_due*interest/12</f>
        <v>0</v>
      </c>
      <c r="F456" s="114">
        <f>IF(monthly_interest+amount_due&gt;regular_payment,regular_payment,monthly_interest+amount_due)</f>
        <v>0</v>
      </c>
      <c r="G456" s="114">
        <v>0</v>
      </c>
      <c r="H456" s="114">
        <f>additional_payment+scheduled</f>
        <v>0</v>
      </c>
      <c r="I456" s="114">
        <f>amount_due+monthly_interest-total_payment</f>
        <v>0</v>
      </c>
    </row>
    <row r="457" spans="1:9" x14ac:dyDescent="0.2">
      <c r="A457">
        <v>451</v>
      </c>
      <c r="B457" s="116">
        <v>55365</v>
      </c>
      <c r="D457" s="114">
        <f t="shared" si="8"/>
        <v>0</v>
      </c>
      <c r="E457" s="114">
        <f>amount_due*interest/12</f>
        <v>0</v>
      </c>
      <c r="F457" s="114">
        <f>IF(monthly_interest+amount_due&gt;regular_payment,regular_payment,monthly_interest+amount_due)</f>
        <v>0</v>
      </c>
      <c r="G457" s="114">
        <v>0</v>
      </c>
      <c r="H457" s="114">
        <f>additional_payment+scheduled</f>
        <v>0</v>
      </c>
      <c r="I457" s="114">
        <f>amount_due+monthly_interest-total_payment</f>
        <v>0</v>
      </c>
    </row>
    <row r="458" spans="1:9" x14ac:dyDescent="0.2">
      <c r="A458">
        <v>452</v>
      </c>
      <c r="B458" s="116">
        <v>55396</v>
      </c>
      <c r="D458" s="114">
        <f t="shared" si="8"/>
        <v>0</v>
      </c>
      <c r="E458" s="114">
        <f>amount_due*interest/12</f>
        <v>0</v>
      </c>
      <c r="F458" s="114">
        <f>IF(monthly_interest+amount_due&gt;regular_payment,regular_payment,monthly_interest+amount_due)</f>
        <v>0</v>
      </c>
      <c r="G458" s="114">
        <v>0</v>
      </c>
      <c r="H458" s="114">
        <f>additional_payment+scheduled</f>
        <v>0</v>
      </c>
      <c r="I458" s="114">
        <f>amount_due+monthly_interest-total_payment</f>
        <v>0</v>
      </c>
    </row>
    <row r="459" spans="1:9" x14ac:dyDescent="0.2">
      <c r="A459">
        <v>453</v>
      </c>
      <c r="B459" s="116">
        <v>55426</v>
      </c>
      <c r="D459" s="114">
        <f t="shared" si="8"/>
        <v>0</v>
      </c>
      <c r="E459" s="114">
        <f>amount_due*interest/12</f>
        <v>0</v>
      </c>
      <c r="F459" s="114">
        <f>IF(monthly_interest+amount_due&gt;regular_payment,regular_payment,monthly_interest+amount_due)</f>
        <v>0</v>
      </c>
      <c r="G459" s="114">
        <v>0</v>
      </c>
      <c r="H459" s="114">
        <f>additional_payment+scheduled</f>
        <v>0</v>
      </c>
      <c r="I459" s="114">
        <f>amount_due+monthly_interest-total_payment</f>
        <v>0</v>
      </c>
    </row>
    <row r="460" spans="1:9" x14ac:dyDescent="0.2">
      <c r="A460">
        <v>454</v>
      </c>
      <c r="B460" s="116">
        <v>55457</v>
      </c>
      <c r="D460" s="114">
        <f t="shared" si="8"/>
        <v>0</v>
      </c>
      <c r="E460" s="114">
        <f>amount_due*interest/12</f>
        <v>0</v>
      </c>
      <c r="F460" s="114">
        <f>IF(monthly_interest+amount_due&gt;regular_payment,regular_payment,monthly_interest+amount_due)</f>
        <v>0</v>
      </c>
      <c r="G460" s="114">
        <v>0</v>
      </c>
      <c r="H460" s="114">
        <f>additional_payment+scheduled</f>
        <v>0</v>
      </c>
      <c r="I460" s="114">
        <f>amount_due+monthly_interest-total_payment</f>
        <v>0</v>
      </c>
    </row>
    <row r="461" spans="1:9" x14ac:dyDescent="0.2">
      <c r="A461">
        <v>455</v>
      </c>
      <c r="B461" s="116">
        <v>55487</v>
      </c>
      <c r="D461" s="114">
        <f t="shared" si="8"/>
        <v>0</v>
      </c>
      <c r="E461" s="114">
        <f>amount_due*interest/12</f>
        <v>0</v>
      </c>
      <c r="F461" s="114">
        <f>IF(monthly_interest+amount_due&gt;regular_payment,regular_payment,monthly_interest+amount_due)</f>
        <v>0</v>
      </c>
      <c r="G461" s="114">
        <v>0</v>
      </c>
      <c r="H461" s="114">
        <f>additional_payment+scheduled</f>
        <v>0</v>
      </c>
      <c r="I461" s="114">
        <f>amount_due+monthly_interest-total_payment</f>
        <v>0</v>
      </c>
    </row>
    <row r="462" spans="1:9" x14ac:dyDescent="0.2">
      <c r="A462">
        <v>456</v>
      </c>
      <c r="B462" s="116">
        <v>55518</v>
      </c>
      <c r="D462" s="114">
        <f t="shared" si="8"/>
        <v>0</v>
      </c>
      <c r="E462" s="114">
        <f>amount_due*interest/12</f>
        <v>0</v>
      </c>
      <c r="F462" s="114">
        <f>IF(monthly_interest+amount_due&gt;regular_payment,regular_payment,monthly_interest+amount_due)</f>
        <v>0</v>
      </c>
      <c r="G462" s="114">
        <v>0</v>
      </c>
      <c r="H462" s="114">
        <f>additional_payment+scheduled</f>
        <v>0</v>
      </c>
      <c r="I462" s="114">
        <f>amount_due+monthly_interest-total_payment</f>
        <v>0</v>
      </c>
    </row>
    <row r="463" spans="1:9" x14ac:dyDescent="0.2">
      <c r="A463">
        <v>457</v>
      </c>
      <c r="B463" s="116">
        <v>55549</v>
      </c>
      <c r="D463" s="114">
        <f t="shared" si="8"/>
        <v>0</v>
      </c>
      <c r="E463" s="114">
        <f>amount_due*interest/12</f>
        <v>0</v>
      </c>
      <c r="F463" s="114">
        <f>IF(monthly_interest+amount_due&gt;regular_payment,regular_payment,monthly_interest+amount_due)</f>
        <v>0</v>
      </c>
      <c r="G463" s="114">
        <v>0</v>
      </c>
      <c r="H463" s="114">
        <f>additional_payment+scheduled</f>
        <v>0</v>
      </c>
      <c r="I463" s="114">
        <f>amount_due+monthly_interest-total_payment</f>
        <v>0</v>
      </c>
    </row>
    <row r="464" spans="1:9" x14ac:dyDescent="0.2">
      <c r="A464">
        <v>458</v>
      </c>
      <c r="B464" s="116">
        <v>55578</v>
      </c>
      <c r="D464" s="114">
        <f t="shared" si="8"/>
        <v>0</v>
      </c>
      <c r="E464" s="114">
        <f>amount_due*interest/12</f>
        <v>0</v>
      </c>
      <c r="F464" s="114">
        <f>IF(monthly_interest+amount_due&gt;regular_payment,regular_payment,monthly_interest+amount_due)</f>
        <v>0</v>
      </c>
      <c r="G464" s="114">
        <v>0</v>
      </c>
      <c r="H464" s="114">
        <f>additional_payment+scheduled</f>
        <v>0</v>
      </c>
      <c r="I464" s="114">
        <f>amount_due+monthly_interest-total_payment</f>
        <v>0</v>
      </c>
    </row>
    <row r="465" spans="1:9" x14ac:dyDescent="0.2">
      <c r="A465">
        <v>459</v>
      </c>
      <c r="B465" s="116">
        <v>55609</v>
      </c>
      <c r="D465" s="114">
        <f t="shared" si="8"/>
        <v>0</v>
      </c>
      <c r="E465" s="114">
        <f>amount_due*interest/12</f>
        <v>0</v>
      </c>
      <c r="F465" s="114">
        <f>IF(monthly_interest+amount_due&gt;regular_payment,regular_payment,monthly_interest+amount_due)</f>
        <v>0</v>
      </c>
      <c r="G465" s="114">
        <v>0</v>
      </c>
      <c r="H465" s="114">
        <f>additional_payment+scheduled</f>
        <v>0</v>
      </c>
      <c r="I465" s="114">
        <f>amount_due+monthly_interest-total_payment</f>
        <v>0</v>
      </c>
    </row>
    <row r="466" spans="1:9" x14ac:dyDescent="0.2">
      <c r="A466">
        <v>460</v>
      </c>
      <c r="B466" s="116">
        <v>55639</v>
      </c>
      <c r="D466" s="114">
        <f t="shared" si="8"/>
        <v>0</v>
      </c>
      <c r="E466" s="114">
        <f>amount_due*interest/12</f>
        <v>0</v>
      </c>
      <c r="F466" s="114">
        <f>IF(monthly_interest+amount_due&gt;regular_payment,regular_payment,monthly_interest+amount_due)</f>
        <v>0</v>
      </c>
      <c r="G466" s="114">
        <v>0</v>
      </c>
      <c r="H466" s="114">
        <f>additional_payment+scheduled</f>
        <v>0</v>
      </c>
      <c r="I466" s="114">
        <f>amount_due+monthly_interest-total_payment</f>
        <v>0</v>
      </c>
    </row>
    <row r="467" spans="1:9" x14ac:dyDescent="0.2">
      <c r="A467">
        <v>461</v>
      </c>
      <c r="B467" s="116">
        <v>55670</v>
      </c>
      <c r="D467" s="114">
        <f t="shared" si="8"/>
        <v>0</v>
      </c>
      <c r="E467" s="114">
        <f>amount_due*interest/12</f>
        <v>0</v>
      </c>
      <c r="F467" s="114">
        <f>IF(monthly_interest+amount_due&gt;regular_payment,regular_payment,monthly_interest+amount_due)</f>
        <v>0</v>
      </c>
      <c r="G467" s="114">
        <v>0</v>
      </c>
      <c r="H467" s="114">
        <f>additional_payment+scheduled</f>
        <v>0</v>
      </c>
      <c r="I467" s="114">
        <f>amount_due+monthly_interest-total_payment</f>
        <v>0</v>
      </c>
    </row>
    <row r="468" spans="1:9" x14ac:dyDescent="0.2">
      <c r="A468">
        <v>462</v>
      </c>
      <c r="B468" s="116">
        <v>55700</v>
      </c>
      <c r="D468" s="114">
        <f t="shared" si="8"/>
        <v>0</v>
      </c>
      <c r="E468" s="114">
        <f>amount_due*interest/12</f>
        <v>0</v>
      </c>
      <c r="F468" s="114">
        <f>IF(monthly_interest+amount_due&gt;regular_payment,regular_payment,monthly_interest+amount_due)</f>
        <v>0</v>
      </c>
      <c r="G468" s="114">
        <v>0</v>
      </c>
      <c r="H468" s="114">
        <f>additional_payment+scheduled</f>
        <v>0</v>
      </c>
      <c r="I468" s="114">
        <f>amount_due+monthly_interest-total_payment</f>
        <v>0</v>
      </c>
    </row>
    <row r="469" spans="1:9" x14ac:dyDescent="0.2">
      <c r="A469">
        <v>463</v>
      </c>
      <c r="B469" s="116">
        <v>55731</v>
      </c>
      <c r="D469" s="114">
        <f t="shared" si="8"/>
        <v>0</v>
      </c>
      <c r="E469" s="114">
        <f>amount_due*interest/12</f>
        <v>0</v>
      </c>
      <c r="F469" s="114">
        <f>IF(monthly_interest+amount_due&gt;regular_payment,regular_payment,monthly_interest+amount_due)</f>
        <v>0</v>
      </c>
      <c r="G469" s="114">
        <v>0</v>
      </c>
      <c r="H469" s="114">
        <f>additional_payment+scheduled</f>
        <v>0</v>
      </c>
      <c r="I469" s="114">
        <f>amount_due+monthly_interest-total_payment</f>
        <v>0</v>
      </c>
    </row>
    <row r="470" spans="1:9" x14ac:dyDescent="0.2">
      <c r="A470">
        <v>464</v>
      </c>
      <c r="B470" s="116">
        <v>55762</v>
      </c>
      <c r="D470" s="114">
        <f t="shared" si="8"/>
        <v>0</v>
      </c>
      <c r="E470" s="114">
        <f>amount_due*interest/12</f>
        <v>0</v>
      </c>
      <c r="F470" s="114">
        <f>IF(monthly_interest+amount_due&gt;regular_payment,regular_payment,monthly_interest+amount_due)</f>
        <v>0</v>
      </c>
      <c r="G470" s="114">
        <v>0</v>
      </c>
      <c r="H470" s="114">
        <f>additional_payment+scheduled</f>
        <v>0</v>
      </c>
      <c r="I470" s="114">
        <f>amount_due+monthly_interest-total_payment</f>
        <v>0</v>
      </c>
    </row>
    <row r="471" spans="1:9" x14ac:dyDescent="0.2">
      <c r="A471">
        <v>465</v>
      </c>
      <c r="B471" s="116">
        <v>55792</v>
      </c>
      <c r="D471" s="114">
        <f t="shared" si="8"/>
        <v>0</v>
      </c>
      <c r="E471" s="114">
        <f>amount_due*interest/12</f>
        <v>0</v>
      </c>
      <c r="F471" s="114">
        <f>IF(monthly_interest+amount_due&gt;regular_payment,regular_payment,monthly_interest+amount_due)</f>
        <v>0</v>
      </c>
      <c r="G471" s="114">
        <v>0</v>
      </c>
      <c r="H471" s="114">
        <f>additional_payment+scheduled</f>
        <v>0</v>
      </c>
      <c r="I471" s="114">
        <f>amount_due+monthly_interest-total_payment</f>
        <v>0</v>
      </c>
    </row>
    <row r="472" spans="1:9" x14ac:dyDescent="0.2">
      <c r="A472">
        <v>466</v>
      </c>
      <c r="B472" s="116">
        <v>55823</v>
      </c>
      <c r="D472" s="114">
        <f t="shared" si="8"/>
        <v>0</v>
      </c>
      <c r="E472" s="114">
        <f>amount_due*interest/12</f>
        <v>0</v>
      </c>
      <c r="F472" s="114">
        <f>IF(monthly_interest+amount_due&gt;regular_payment,regular_payment,monthly_interest+amount_due)</f>
        <v>0</v>
      </c>
      <c r="G472" s="114">
        <v>0</v>
      </c>
      <c r="H472" s="114">
        <f>additional_payment+scheduled</f>
        <v>0</v>
      </c>
      <c r="I472" s="114">
        <f>amount_due+monthly_interest-total_payment</f>
        <v>0</v>
      </c>
    </row>
    <row r="473" spans="1:9" x14ac:dyDescent="0.2">
      <c r="A473">
        <v>467</v>
      </c>
      <c r="B473" s="116">
        <v>55853</v>
      </c>
      <c r="D473" s="114">
        <f t="shared" si="8"/>
        <v>0</v>
      </c>
      <c r="E473" s="114">
        <f>amount_due*interest/12</f>
        <v>0</v>
      </c>
      <c r="F473" s="114">
        <f>IF(monthly_interest+amount_due&gt;regular_payment,regular_payment,monthly_interest+amount_due)</f>
        <v>0</v>
      </c>
      <c r="G473" s="114">
        <v>0</v>
      </c>
      <c r="H473" s="114">
        <f>additional_payment+scheduled</f>
        <v>0</v>
      </c>
      <c r="I473" s="114">
        <f>amount_due+monthly_interest-total_payment</f>
        <v>0</v>
      </c>
    </row>
    <row r="474" spans="1:9" x14ac:dyDescent="0.2">
      <c r="A474">
        <v>468</v>
      </c>
      <c r="B474" s="116">
        <v>55884</v>
      </c>
      <c r="D474" s="114">
        <f t="shared" si="8"/>
        <v>0</v>
      </c>
      <c r="E474" s="114">
        <f>amount_due*interest/12</f>
        <v>0</v>
      </c>
      <c r="F474" s="114">
        <f>IF(monthly_interest+amount_due&gt;regular_payment,regular_payment,monthly_interest+amount_due)</f>
        <v>0</v>
      </c>
      <c r="G474" s="114">
        <v>0</v>
      </c>
      <c r="H474" s="114">
        <f>additional_payment+scheduled</f>
        <v>0</v>
      </c>
      <c r="I474" s="114">
        <f>amount_due+monthly_interest-total_payment</f>
        <v>0</v>
      </c>
    </row>
    <row r="475" spans="1:9" x14ac:dyDescent="0.2">
      <c r="A475">
        <v>469</v>
      </c>
      <c r="B475" s="116">
        <v>55915</v>
      </c>
      <c r="D475" s="114">
        <f t="shared" si="8"/>
        <v>0</v>
      </c>
      <c r="E475" s="114">
        <f>amount_due*interest/12</f>
        <v>0</v>
      </c>
      <c r="F475" s="114">
        <f>IF(monthly_interest+amount_due&gt;regular_payment,regular_payment,monthly_interest+amount_due)</f>
        <v>0</v>
      </c>
      <c r="G475" s="114">
        <v>0</v>
      </c>
      <c r="H475" s="114">
        <f>additional_payment+scheduled</f>
        <v>0</v>
      </c>
      <c r="I475" s="114">
        <f>amount_due+monthly_interest-total_payment</f>
        <v>0</v>
      </c>
    </row>
    <row r="476" spans="1:9" x14ac:dyDescent="0.2">
      <c r="A476">
        <v>470</v>
      </c>
      <c r="B476" s="116">
        <v>55943</v>
      </c>
      <c r="D476" s="114">
        <f t="shared" si="8"/>
        <v>0</v>
      </c>
      <c r="E476" s="114">
        <f>amount_due*interest/12</f>
        <v>0</v>
      </c>
      <c r="F476" s="114">
        <f>IF(monthly_interest+amount_due&gt;regular_payment,regular_payment,monthly_interest+amount_due)</f>
        <v>0</v>
      </c>
      <c r="G476" s="114">
        <v>0</v>
      </c>
      <c r="H476" s="114">
        <f>additional_payment+scheduled</f>
        <v>0</v>
      </c>
      <c r="I476" s="114">
        <f>amount_due+monthly_interest-total_payment</f>
        <v>0</v>
      </c>
    </row>
    <row r="477" spans="1:9" x14ac:dyDescent="0.2">
      <c r="A477">
        <v>471</v>
      </c>
      <c r="B477" s="116">
        <v>55974</v>
      </c>
      <c r="D477" s="114">
        <f t="shared" si="8"/>
        <v>0</v>
      </c>
      <c r="E477" s="114">
        <f>amount_due*interest/12</f>
        <v>0</v>
      </c>
      <c r="F477" s="114">
        <f>IF(monthly_interest+amount_due&gt;regular_payment,regular_payment,monthly_interest+amount_due)</f>
        <v>0</v>
      </c>
      <c r="G477" s="114">
        <v>0</v>
      </c>
      <c r="H477" s="114">
        <f>additional_payment+scheduled</f>
        <v>0</v>
      </c>
      <c r="I477" s="114">
        <f>amount_due+monthly_interest-total_payment</f>
        <v>0</v>
      </c>
    </row>
    <row r="478" spans="1:9" x14ac:dyDescent="0.2">
      <c r="A478">
        <v>472</v>
      </c>
      <c r="B478" s="116">
        <v>56004</v>
      </c>
      <c r="D478" s="114">
        <f t="shared" si="8"/>
        <v>0</v>
      </c>
      <c r="E478" s="114">
        <f>amount_due*interest/12</f>
        <v>0</v>
      </c>
      <c r="F478" s="114">
        <f>IF(monthly_interest+amount_due&gt;regular_payment,regular_payment,monthly_interest+amount_due)</f>
        <v>0</v>
      </c>
      <c r="G478" s="114">
        <v>0</v>
      </c>
      <c r="H478" s="114">
        <f>additional_payment+scheduled</f>
        <v>0</v>
      </c>
      <c r="I478" s="114">
        <f>amount_due+monthly_interest-total_payment</f>
        <v>0</v>
      </c>
    </row>
    <row r="479" spans="1:9" x14ac:dyDescent="0.2">
      <c r="A479">
        <v>473</v>
      </c>
      <c r="B479" s="116">
        <v>56035</v>
      </c>
      <c r="D479" s="114">
        <f t="shared" si="8"/>
        <v>0</v>
      </c>
      <c r="E479" s="114">
        <f>amount_due*interest/12</f>
        <v>0</v>
      </c>
      <c r="F479" s="114">
        <f>IF(monthly_interest+amount_due&gt;regular_payment,regular_payment,monthly_interest+amount_due)</f>
        <v>0</v>
      </c>
      <c r="G479" s="114">
        <v>0</v>
      </c>
      <c r="H479" s="114">
        <f>additional_payment+scheduled</f>
        <v>0</v>
      </c>
      <c r="I479" s="114">
        <f>amount_due+monthly_interest-total_payment</f>
        <v>0</v>
      </c>
    </row>
    <row r="480" spans="1:9" x14ac:dyDescent="0.2">
      <c r="A480">
        <v>474</v>
      </c>
      <c r="B480" s="116">
        <v>56065</v>
      </c>
      <c r="D480" s="114">
        <f t="shared" si="8"/>
        <v>0</v>
      </c>
      <c r="E480" s="114">
        <f>amount_due*interest/12</f>
        <v>0</v>
      </c>
      <c r="F480" s="114">
        <f>IF(monthly_interest+amount_due&gt;regular_payment,regular_payment,monthly_interest+amount_due)</f>
        <v>0</v>
      </c>
      <c r="G480" s="114">
        <v>0</v>
      </c>
      <c r="H480" s="114">
        <f>additional_payment+scheduled</f>
        <v>0</v>
      </c>
      <c r="I480" s="114">
        <f>amount_due+monthly_interest-total_payment</f>
        <v>0</v>
      </c>
    </row>
    <row r="481" spans="1:9" x14ac:dyDescent="0.2">
      <c r="A481">
        <v>475</v>
      </c>
      <c r="B481" s="116">
        <v>56096</v>
      </c>
      <c r="D481" s="114">
        <f t="shared" si="8"/>
        <v>0</v>
      </c>
      <c r="E481" s="114">
        <f>amount_due*interest/12</f>
        <v>0</v>
      </c>
      <c r="F481" s="114">
        <f>IF(monthly_interest+amount_due&gt;regular_payment,regular_payment,monthly_interest+amount_due)</f>
        <v>0</v>
      </c>
      <c r="G481" s="114">
        <v>0</v>
      </c>
      <c r="H481" s="114">
        <f>additional_payment+scheduled</f>
        <v>0</v>
      </c>
      <c r="I481" s="114">
        <f>amount_due+monthly_interest-total_payment</f>
        <v>0</v>
      </c>
    </row>
    <row r="482" spans="1:9" x14ac:dyDescent="0.2">
      <c r="A482">
        <v>476</v>
      </c>
      <c r="B482" s="116">
        <v>56127</v>
      </c>
      <c r="D482" s="114">
        <f t="shared" si="8"/>
        <v>0</v>
      </c>
      <c r="E482" s="114">
        <f>amount_due*interest/12</f>
        <v>0</v>
      </c>
      <c r="F482" s="114">
        <f>IF(monthly_interest+amount_due&gt;regular_payment,regular_payment,monthly_interest+amount_due)</f>
        <v>0</v>
      </c>
      <c r="G482" s="114">
        <v>0</v>
      </c>
      <c r="H482" s="114">
        <f>additional_payment+scheduled</f>
        <v>0</v>
      </c>
      <c r="I482" s="114">
        <f>amount_due+monthly_interest-total_payment</f>
        <v>0</v>
      </c>
    </row>
    <row r="483" spans="1:9" x14ac:dyDescent="0.2">
      <c r="A483">
        <v>477</v>
      </c>
      <c r="B483" s="116">
        <v>56157</v>
      </c>
      <c r="D483" s="114">
        <f t="shared" si="8"/>
        <v>0</v>
      </c>
      <c r="E483" s="114">
        <f>amount_due*interest/12</f>
        <v>0</v>
      </c>
      <c r="F483" s="114">
        <f>IF(monthly_interest+amount_due&gt;regular_payment,regular_payment,monthly_interest+amount_due)</f>
        <v>0</v>
      </c>
      <c r="G483" s="114">
        <v>0</v>
      </c>
      <c r="H483" s="114">
        <f>additional_payment+scheduled</f>
        <v>0</v>
      </c>
      <c r="I483" s="114">
        <f>amount_due+monthly_interest-total_payment</f>
        <v>0</v>
      </c>
    </row>
    <row r="484" spans="1:9" x14ac:dyDescent="0.2">
      <c r="A484">
        <v>478</v>
      </c>
      <c r="B484" s="116">
        <v>56188</v>
      </c>
      <c r="D484" s="114">
        <f t="shared" si="8"/>
        <v>0</v>
      </c>
      <c r="E484" s="114">
        <f>amount_due*interest/12</f>
        <v>0</v>
      </c>
      <c r="F484" s="114">
        <f>IF(monthly_interest+amount_due&gt;regular_payment,regular_payment,monthly_interest+amount_due)</f>
        <v>0</v>
      </c>
      <c r="G484" s="114">
        <v>0</v>
      </c>
      <c r="H484" s="114">
        <f>additional_payment+scheduled</f>
        <v>0</v>
      </c>
      <c r="I484" s="114">
        <f>amount_due+monthly_interest-total_payment</f>
        <v>0</v>
      </c>
    </row>
    <row r="485" spans="1:9" x14ac:dyDescent="0.2">
      <c r="A485">
        <v>479</v>
      </c>
      <c r="B485" s="116">
        <v>56218</v>
      </c>
      <c r="D485" s="114">
        <f t="shared" si="8"/>
        <v>0</v>
      </c>
      <c r="E485" s="114">
        <f>amount_due*interest/12</f>
        <v>0</v>
      </c>
      <c r="F485" s="114">
        <f>IF(monthly_interest+amount_due&gt;regular_payment,regular_payment,monthly_interest+amount_due)</f>
        <v>0</v>
      </c>
      <c r="G485" s="114">
        <v>0</v>
      </c>
      <c r="H485" s="114">
        <f>additional_payment+scheduled</f>
        <v>0</v>
      </c>
      <c r="I485" s="114">
        <f>amount_due+monthly_interest-total_payment</f>
        <v>0</v>
      </c>
    </row>
    <row r="486" spans="1:9" x14ac:dyDescent="0.2">
      <c r="A486">
        <v>480</v>
      </c>
      <c r="B486" s="116">
        <v>56249</v>
      </c>
      <c r="D486" s="114">
        <f t="shared" si="8"/>
        <v>0</v>
      </c>
      <c r="E486" s="114">
        <f>amount_due*interest/12</f>
        <v>0</v>
      </c>
      <c r="F486" s="114">
        <f>IF(monthly_interest+amount_due&gt;regular_payment,regular_payment,monthly_interest+amount_due)</f>
        <v>0</v>
      </c>
      <c r="G486" s="114">
        <v>0</v>
      </c>
      <c r="H486" s="114">
        <f>additional_payment+scheduled</f>
        <v>0</v>
      </c>
      <c r="I486" s="114">
        <f>amount_due+monthly_interest-total_payment</f>
        <v>0</v>
      </c>
    </row>
    <row r="487" spans="1:9" x14ac:dyDescent="0.2">
      <c r="A487">
        <v>481</v>
      </c>
      <c r="B487" s="116">
        <v>56280</v>
      </c>
      <c r="D487" s="114">
        <f t="shared" si="8"/>
        <v>0</v>
      </c>
      <c r="E487" s="114">
        <f>amount_due*interest/12</f>
        <v>0</v>
      </c>
      <c r="F487" s="114">
        <f>IF(monthly_interest+amount_due&gt;regular_payment,regular_payment,monthly_interest+amount_due)</f>
        <v>0</v>
      </c>
      <c r="G487" s="114">
        <v>0</v>
      </c>
      <c r="H487" s="114">
        <f>additional_payment+scheduled</f>
        <v>0</v>
      </c>
      <c r="I487" s="114">
        <f>amount_due+monthly_interest-total_payment</f>
        <v>0</v>
      </c>
    </row>
    <row r="488" spans="1:9" x14ac:dyDescent="0.2">
      <c r="A488">
        <v>482</v>
      </c>
      <c r="B488" s="116">
        <v>56308</v>
      </c>
      <c r="D488" s="114">
        <f t="shared" si="8"/>
        <v>0</v>
      </c>
      <c r="E488" s="114">
        <f>amount_due*interest/12</f>
        <v>0</v>
      </c>
      <c r="F488" s="114">
        <f>IF(monthly_interest+amount_due&gt;regular_payment,regular_payment,monthly_interest+amount_due)</f>
        <v>0</v>
      </c>
      <c r="G488" s="114">
        <v>0</v>
      </c>
      <c r="H488" s="114">
        <f>additional_payment+scheduled</f>
        <v>0</v>
      </c>
      <c r="I488" s="114">
        <f>amount_due+monthly_interest-total_payment</f>
        <v>0</v>
      </c>
    </row>
    <row r="489" spans="1:9" x14ac:dyDescent="0.2">
      <c r="A489">
        <v>483</v>
      </c>
      <c r="B489" s="116">
        <v>56339</v>
      </c>
      <c r="D489" s="114">
        <f t="shared" si="8"/>
        <v>0</v>
      </c>
      <c r="E489" s="114">
        <f>amount_due*interest/12</f>
        <v>0</v>
      </c>
      <c r="F489" s="114">
        <f>IF(monthly_interest+amount_due&gt;regular_payment,regular_payment,monthly_interest+amount_due)</f>
        <v>0</v>
      </c>
      <c r="G489" s="114">
        <v>0</v>
      </c>
      <c r="H489" s="114">
        <f>additional_payment+scheduled</f>
        <v>0</v>
      </c>
      <c r="I489" s="114">
        <f>amount_due+monthly_interest-total_payment</f>
        <v>0</v>
      </c>
    </row>
    <row r="490" spans="1:9" x14ac:dyDescent="0.2">
      <c r="A490">
        <v>484</v>
      </c>
      <c r="B490" s="116">
        <v>56369</v>
      </c>
      <c r="D490" s="114">
        <f t="shared" si="8"/>
        <v>0</v>
      </c>
      <c r="E490" s="114">
        <f>amount_due*interest/12</f>
        <v>0</v>
      </c>
      <c r="F490" s="114">
        <f>IF(monthly_interest+amount_due&gt;regular_payment,regular_payment,monthly_interest+amount_due)</f>
        <v>0</v>
      </c>
      <c r="G490" s="114">
        <v>0</v>
      </c>
      <c r="H490" s="114">
        <f>additional_payment+scheduled</f>
        <v>0</v>
      </c>
      <c r="I490" s="114">
        <f>amount_due+monthly_interest-total_payment</f>
        <v>0</v>
      </c>
    </row>
    <row r="491" spans="1:9" x14ac:dyDescent="0.2">
      <c r="A491">
        <v>485</v>
      </c>
      <c r="B491" s="116">
        <v>56400</v>
      </c>
      <c r="D491" s="114">
        <f t="shared" si="8"/>
        <v>0</v>
      </c>
      <c r="E491" s="114">
        <f>amount_due*interest/12</f>
        <v>0</v>
      </c>
      <c r="F491" s="114">
        <f>IF(monthly_interest+amount_due&gt;regular_payment,regular_payment,monthly_interest+amount_due)</f>
        <v>0</v>
      </c>
      <c r="G491" s="114">
        <v>0</v>
      </c>
      <c r="H491" s="114">
        <f>additional_payment+scheduled</f>
        <v>0</v>
      </c>
      <c r="I491" s="114">
        <f>amount_due+monthly_interest-total_payment</f>
        <v>0</v>
      </c>
    </row>
    <row r="492" spans="1:9" x14ac:dyDescent="0.2">
      <c r="A492">
        <v>486</v>
      </c>
      <c r="B492" s="116">
        <v>56430</v>
      </c>
      <c r="D492" s="114">
        <f t="shared" si="8"/>
        <v>0</v>
      </c>
      <c r="E492" s="114">
        <f>amount_due*interest/12</f>
        <v>0</v>
      </c>
      <c r="F492" s="114">
        <f>IF(monthly_interest+amount_due&gt;regular_payment,regular_payment,monthly_interest+amount_due)</f>
        <v>0</v>
      </c>
      <c r="G492" s="114">
        <v>0</v>
      </c>
      <c r="H492" s="114">
        <f>additional_payment+scheduled</f>
        <v>0</v>
      </c>
      <c r="I492" s="114">
        <f>amount_due+monthly_interest-total_payment</f>
        <v>0</v>
      </c>
    </row>
    <row r="493" spans="1:9" x14ac:dyDescent="0.2">
      <c r="A493">
        <v>487</v>
      </c>
      <c r="B493" s="116">
        <v>56461</v>
      </c>
      <c r="D493" s="114">
        <f t="shared" si="8"/>
        <v>0</v>
      </c>
      <c r="E493" s="114">
        <f>amount_due*interest/12</f>
        <v>0</v>
      </c>
      <c r="F493" s="114">
        <f>IF(monthly_interest+amount_due&gt;regular_payment,regular_payment,monthly_interest+amount_due)</f>
        <v>0</v>
      </c>
      <c r="G493" s="114">
        <v>0</v>
      </c>
      <c r="H493" s="114">
        <f>additional_payment+scheduled</f>
        <v>0</v>
      </c>
      <c r="I493" s="114">
        <f>amount_due+monthly_interest-total_payment</f>
        <v>0</v>
      </c>
    </row>
    <row r="494" spans="1:9" x14ac:dyDescent="0.2">
      <c r="A494">
        <v>488</v>
      </c>
      <c r="B494" s="116">
        <v>56492</v>
      </c>
      <c r="D494" s="114">
        <f t="shared" si="8"/>
        <v>0</v>
      </c>
      <c r="E494" s="114">
        <f>amount_due*interest/12</f>
        <v>0</v>
      </c>
      <c r="F494" s="114">
        <f>IF(monthly_interest+amount_due&gt;regular_payment,regular_payment,monthly_interest+amount_due)</f>
        <v>0</v>
      </c>
      <c r="G494" s="114">
        <v>0</v>
      </c>
      <c r="H494" s="114">
        <f>additional_payment+scheduled</f>
        <v>0</v>
      </c>
      <c r="I494" s="114">
        <f>amount_due+monthly_interest-total_payment</f>
        <v>0</v>
      </c>
    </row>
    <row r="495" spans="1:9" x14ac:dyDescent="0.2">
      <c r="A495">
        <v>489</v>
      </c>
      <c r="B495" s="116">
        <v>56522</v>
      </c>
      <c r="D495" s="114">
        <f t="shared" si="8"/>
        <v>0</v>
      </c>
      <c r="E495" s="114">
        <f>amount_due*interest/12</f>
        <v>0</v>
      </c>
      <c r="F495" s="114">
        <f>IF(monthly_interest+amount_due&gt;regular_payment,regular_payment,monthly_interest+amount_due)</f>
        <v>0</v>
      </c>
      <c r="G495" s="114">
        <v>0</v>
      </c>
      <c r="H495" s="114">
        <f>additional_payment+scheduled</f>
        <v>0</v>
      </c>
      <c r="I495" s="114">
        <f>amount_due+monthly_interest-total_payment</f>
        <v>0</v>
      </c>
    </row>
    <row r="496" spans="1:9" x14ac:dyDescent="0.2">
      <c r="A496">
        <v>490</v>
      </c>
      <c r="B496" s="116">
        <v>56553</v>
      </c>
      <c r="D496" s="114">
        <f t="shared" si="8"/>
        <v>0</v>
      </c>
      <c r="E496" s="114">
        <f>amount_due*interest/12</f>
        <v>0</v>
      </c>
      <c r="F496" s="114">
        <f>IF(monthly_interest+amount_due&gt;regular_payment,regular_payment,monthly_interest+amount_due)</f>
        <v>0</v>
      </c>
      <c r="G496" s="114">
        <v>0</v>
      </c>
      <c r="H496" s="114">
        <f>additional_payment+scheduled</f>
        <v>0</v>
      </c>
      <c r="I496" s="114">
        <f>amount_due+monthly_interest-total_payment</f>
        <v>0</v>
      </c>
    </row>
    <row r="497" spans="1:9" x14ac:dyDescent="0.2">
      <c r="A497">
        <v>491</v>
      </c>
      <c r="B497" s="116">
        <v>56583</v>
      </c>
      <c r="D497" s="114">
        <f t="shared" si="8"/>
        <v>0</v>
      </c>
      <c r="E497" s="114">
        <f>amount_due*interest/12</f>
        <v>0</v>
      </c>
      <c r="F497" s="114">
        <f>IF(monthly_interest+amount_due&gt;regular_payment,regular_payment,monthly_interest+amount_due)</f>
        <v>0</v>
      </c>
      <c r="G497" s="114">
        <v>0</v>
      </c>
      <c r="H497" s="114">
        <f>additional_payment+scheduled</f>
        <v>0</v>
      </c>
      <c r="I497" s="114">
        <f>amount_due+monthly_interest-total_payment</f>
        <v>0</v>
      </c>
    </row>
    <row r="498" spans="1:9" x14ac:dyDescent="0.2">
      <c r="A498">
        <v>492</v>
      </c>
      <c r="B498" s="116">
        <v>56614</v>
      </c>
      <c r="D498" s="114">
        <f t="shared" si="8"/>
        <v>0</v>
      </c>
      <c r="E498" s="114">
        <f>amount_due*interest/12</f>
        <v>0</v>
      </c>
      <c r="F498" s="114">
        <f>IF(monthly_interest+amount_due&gt;regular_payment,regular_payment,monthly_interest+amount_due)</f>
        <v>0</v>
      </c>
      <c r="G498" s="114">
        <v>0</v>
      </c>
      <c r="H498" s="114">
        <f>additional_payment+scheduled</f>
        <v>0</v>
      </c>
      <c r="I498" s="114">
        <f>amount_due+monthly_interest-total_payment</f>
        <v>0</v>
      </c>
    </row>
    <row r="499" spans="1:9" x14ac:dyDescent="0.2">
      <c r="A499">
        <v>493</v>
      </c>
      <c r="B499" s="116">
        <v>56645</v>
      </c>
      <c r="D499" s="114">
        <f t="shared" si="8"/>
        <v>0</v>
      </c>
      <c r="E499" s="114">
        <f>amount_due*interest/12</f>
        <v>0</v>
      </c>
      <c r="F499" s="114">
        <f>IF(monthly_interest+amount_due&gt;regular_payment,regular_payment,monthly_interest+amount_due)</f>
        <v>0</v>
      </c>
      <c r="G499" s="114">
        <v>0</v>
      </c>
      <c r="H499" s="114">
        <f>additional_payment+scheduled</f>
        <v>0</v>
      </c>
      <c r="I499" s="114">
        <f>amount_due+monthly_interest-total_payment</f>
        <v>0</v>
      </c>
    </row>
    <row r="500" spans="1:9" x14ac:dyDescent="0.2">
      <c r="A500">
        <v>494</v>
      </c>
      <c r="B500" s="116">
        <v>56673</v>
      </c>
      <c r="D500" s="114">
        <f t="shared" si="8"/>
        <v>0</v>
      </c>
      <c r="E500" s="114">
        <f>amount_due*interest/12</f>
        <v>0</v>
      </c>
      <c r="F500" s="114">
        <f>IF(monthly_interest+amount_due&gt;regular_payment,regular_payment,monthly_interest+amount_due)</f>
        <v>0</v>
      </c>
      <c r="G500" s="114">
        <v>0</v>
      </c>
      <c r="H500" s="114">
        <f>additional_payment+scheduled</f>
        <v>0</v>
      </c>
      <c r="I500" s="114">
        <f>amount_due+monthly_interest-total_payment</f>
        <v>0</v>
      </c>
    </row>
    <row r="501" spans="1:9" x14ac:dyDescent="0.2">
      <c r="A501">
        <v>495</v>
      </c>
      <c r="B501" s="116">
        <v>56704</v>
      </c>
      <c r="D501" s="114">
        <f t="shared" si="8"/>
        <v>0</v>
      </c>
      <c r="E501" s="114">
        <f>amount_due*interest/12</f>
        <v>0</v>
      </c>
      <c r="F501" s="114">
        <f>IF(monthly_interest+amount_due&gt;regular_payment,regular_payment,monthly_interest+amount_due)</f>
        <v>0</v>
      </c>
      <c r="G501" s="114">
        <v>0</v>
      </c>
      <c r="H501" s="114">
        <f>additional_payment+scheduled</f>
        <v>0</v>
      </c>
      <c r="I501" s="114">
        <f>amount_due+monthly_interest-total_payment</f>
        <v>0</v>
      </c>
    </row>
    <row r="502" spans="1:9" x14ac:dyDescent="0.2">
      <c r="A502">
        <v>496</v>
      </c>
      <c r="B502" s="116">
        <v>56734</v>
      </c>
      <c r="D502" s="114">
        <f t="shared" si="8"/>
        <v>0</v>
      </c>
      <c r="E502" s="114">
        <f>amount_due*interest/12</f>
        <v>0</v>
      </c>
      <c r="F502" s="114">
        <f>IF(monthly_interest+amount_due&gt;regular_payment,regular_payment,monthly_interest+amount_due)</f>
        <v>0</v>
      </c>
      <c r="G502" s="114">
        <v>0</v>
      </c>
      <c r="H502" s="114">
        <f>additional_payment+scheduled</f>
        <v>0</v>
      </c>
      <c r="I502" s="114">
        <f>amount_due+monthly_interest-total_payment</f>
        <v>0</v>
      </c>
    </row>
    <row r="503" spans="1:9" x14ac:dyDescent="0.2">
      <c r="A503">
        <v>497</v>
      </c>
      <c r="B503" s="116">
        <v>56765</v>
      </c>
      <c r="D503" s="114">
        <f t="shared" si="8"/>
        <v>0</v>
      </c>
      <c r="E503" s="114">
        <f>amount_due*interest/12</f>
        <v>0</v>
      </c>
      <c r="F503" s="114">
        <f>IF(monthly_interest+amount_due&gt;regular_payment,regular_payment,monthly_interest+amount_due)</f>
        <v>0</v>
      </c>
      <c r="G503" s="114">
        <v>0</v>
      </c>
      <c r="H503" s="114">
        <f>additional_payment+scheduled</f>
        <v>0</v>
      </c>
      <c r="I503" s="114">
        <f>amount_due+monthly_interest-total_payment</f>
        <v>0</v>
      </c>
    </row>
    <row r="504" spans="1:9" x14ac:dyDescent="0.2">
      <c r="A504">
        <v>498</v>
      </c>
      <c r="B504" s="116">
        <v>56795</v>
      </c>
      <c r="D504" s="114">
        <f t="shared" si="8"/>
        <v>0</v>
      </c>
      <c r="E504" s="114">
        <f>amount_due*interest/12</f>
        <v>0</v>
      </c>
      <c r="F504" s="114">
        <f>IF(monthly_interest+amount_due&gt;regular_payment,regular_payment,monthly_interest+amount_due)</f>
        <v>0</v>
      </c>
      <c r="G504" s="114">
        <v>0</v>
      </c>
      <c r="H504" s="114">
        <f>additional_payment+scheduled</f>
        <v>0</v>
      </c>
      <c r="I504" s="114">
        <f>amount_due+monthly_interest-total_payment</f>
        <v>0</v>
      </c>
    </row>
    <row r="505" spans="1:9" x14ac:dyDescent="0.2">
      <c r="A505">
        <v>499</v>
      </c>
      <c r="B505" s="116">
        <v>56826</v>
      </c>
      <c r="D505" s="114">
        <f t="shared" si="8"/>
        <v>0</v>
      </c>
      <c r="E505" s="114">
        <f>amount_due*interest/12</f>
        <v>0</v>
      </c>
      <c r="F505" s="114">
        <f>IF(monthly_interest+amount_due&gt;regular_payment,regular_payment,monthly_interest+amount_due)</f>
        <v>0</v>
      </c>
      <c r="G505" s="114">
        <v>0</v>
      </c>
      <c r="H505" s="114">
        <f>additional_payment+scheduled</f>
        <v>0</v>
      </c>
      <c r="I505" s="114">
        <f>amount_due+monthly_interest-total_payment</f>
        <v>0</v>
      </c>
    </row>
    <row r="506" spans="1:9" x14ac:dyDescent="0.2">
      <c r="A506">
        <v>500</v>
      </c>
      <c r="B506" s="116">
        <v>56857</v>
      </c>
      <c r="D506" s="114">
        <f t="shared" ref="D506:D569" si="9">I505</f>
        <v>0</v>
      </c>
      <c r="E506" s="114">
        <f>amount_due*interest/12</f>
        <v>0</v>
      </c>
      <c r="F506" s="114">
        <f>IF(monthly_interest+amount_due&gt;regular_payment,regular_payment,monthly_interest+amount_due)</f>
        <v>0</v>
      </c>
      <c r="G506" s="114">
        <v>0</v>
      </c>
      <c r="H506" s="114">
        <f>additional_payment+scheduled</f>
        <v>0</v>
      </c>
      <c r="I506" s="114">
        <f>amount_due+monthly_interest-total_payment</f>
        <v>0</v>
      </c>
    </row>
    <row r="507" spans="1:9" x14ac:dyDescent="0.2">
      <c r="A507">
        <v>501</v>
      </c>
      <c r="B507" s="116">
        <v>56887</v>
      </c>
      <c r="D507" s="114">
        <f t="shared" si="9"/>
        <v>0</v>
      </c>
      <c r="E507" s="114">
        <f>amount_due*interest/12</f>
        <v>0</v>
      </c>
      <c r="F507" s="114">
        <f>IF(monthly_interest+amount_due&gt;regular_payment,regular_payment,monthly_interest+amount_due)</f>
        <v>0</v>
      </c>
      <c r="G507" s="114">
        <v>0</v>
      </c>
      <c r="H507" s="114">
        <f>additional_payment+scheduled</f>
        <v>0</v>
      </c>
      <c r="I507" s="114">
        <f>amount_due+monthly_interest-total_payment</f>
        <v>0</v>
      </c>
    </row>
    <row r="508" spans="1:9" x14ac:dyDescent="0.2">
      <c r="A508">
        <v>502</v>
      </c>
      <c r="B508" s="116">
        <v>56918</v>
      </c>
      <c r="D508" s="114">
        <f t="shared" si="9"/>
        <v>0</v>
      </c>
      <c r="E508" s="114">
        <f>amount_due*interest/12</f>
        <v>0</v>
      </c>
      <c r="F508" s="114">
        <f>IF(monthly_interest+amount_due&gt;regular_payment,regular_payment,monthly_interest+amount_due)</f>
        <v>0</v>
      </c>
      <c r="G508" s="114">
        <v>0</v>
      </c>
      <c r="H508" s="114">
        <f>additional_payment+scheduled</f>
        <v>0</v>
      </c>
      <c r="I508" s="114">
        <f>amount_due+monthly_interest-total_payment</f>
        <v>0</v>
      </c>
    </row>
    <row r="509" spans="1:9" x14ac:dyDescent="0.2">
      <c r="A509">
        <v>503</v>
      </c>
      <c r="B509" s="116">
        <v>56948</v>
      </c>
      <c r="D509" s="114">
        <f t="shared" si="9"/>
        <v>0</v>
      </c>
      <c r="E509" s="114">
        <f>amount_due*interest/12</f>
        <v>0</v>
      </c>
      <c r="F509" s="114">
        <f>IF(monthly_interest+amount_due&gt;regular_payment,regular_payment,monthly_interest+amount_due)</f>
        <v>0</v>
      </c>
      <c r="G509" s="114">
        <v>0</v>
      </c>
      <c r="H509" s="114">
        <f>additional_payment+scheduled</f>
        <v>0</v>
      </c>
      <c r="I509" s="114">
        <f>amount_due+monthly_interest-total_payment</f>
        <v>0</v>
      </c>
    </row>
    <row r="510" spans="1:9" x14ac:dyDescent="0.2">
      <c r="A510">
        <v>504</v>
      </c>
      <c r="B510" s="116">
        <v>56979</v>
      </c>
      <c r="D510" s="114">
        <f t="shared" si="9"/>
        <v>0</v>
      </c>
      <c r="E510" s="114">
        <f>amount_due*interest/12</f>
        <v>0</v>
      </c>
      <c r="F510" s="114">
        <f>IF(monthly_interest+amount_due&gt;regular_payment,regular_payment,monthly_interest+amount_due)</f>
        <v>0</v>
      </c>
      <c r="G510" s="114">
        <v>0</v>
      </c>
      <c r="H510" s="114">
        <f>additional_payment+scheduled</f>
        <v>0</v>
      </c>
      <c r="I510" s="114">
        <f>amount_due+monthly_interest-total_payment</f>
        <v>0</v>
      </c>
    </row>
    <row r="511" spans="1:9" x14ac:dyDescent="0.2">
      <c r="A511">
        <v>505</v>
      </c>
      <c r="B511" s="116">
        <v>57010</v>
      </c>
      <c r="D511" s="114">
        <f t="shared" si="9"/>
        <v>0</v>
      </c>
      <c r="E511" s="114">
        <f>amount_due*interest/12</f>
        <v>0</v>
      </c>
      <c r="F511" s="114">
        <f>IF(monthly_interest+amount_due&gt;regular_payment,regular_payment,monthly_interest+amount_due)</f>
        <v>0</v>
      </c>
      <c r="G511" s="114">
        <v>0</v>
      </c>
      <c r="H511" s="114">
        <f>additional_payment+scheduled</f>
        <v>0</v>
      </c>
      <c r="I511" s="114">
        <f>amount_due+monthly_interest-total_payment</f>
        <v>0</v>
      </c>
    </row>
    <row r="512" spans="1:9" x14ac:dyDescent="0.2">
      <c r="A512">
        <v>506</v>
      </c>
      <c r="B512" s="116">
        <v>57039</v>
      </c>
      <c r="D512" s="114">
        <f t="shared" si="9"/>
        <v>0</v>
      </c>
      <c r="E512" s="114">
        <f>amount_due*interest/12</f>
        <v>0</v>
      </c>
      <c r="F512" s="114">
        <f>IF(monthly_interest+amount_due&gt;regular_payment,regular_payment,monthly_interest+amount_due)</f>
        <v>0</v>
      </c>
      <c r="G512" s="114">
        <v>0</v>
      </c>
      <c r="H512" s="114">
        <f>additional_payment+scheduled</f>
        <v>0</v>
      </c>
      <c r="I512" s="114">
        <f>amount_due+monthly_interest-total_payment</f>
        <v>0</v>
      </c>
    </row>
    <row r="513" spans="1:9" x14ac:dyDescent="0.2">
      <c r="A513">
        <v>507</v>
      </c>
      <c r="B513" s="116">
        <v>57070</v>
      </c>
      <c r="D513" s="114">
        <f t="shared" si="9"/>
        <v>0</v>
      </c>
      <c r="E513" s="114">
        <f>amount_due*interest/12</f>
        <v>0</v>
      </c>
      <c r="F513" s="114">
        <f>IF(monthly_interest+amount_due&gt;regular_payment,regular_payment,monthly_interest+amount_due)</f>
        <v>0</v>
      </c>
      <c r="G513" s="114">
        <v>0</v>
      </c>
      <c r="H513" s="114">
        <f>additional_payment+scheduled</f>
        <v>0</v>
      </c>
      <c r="I513" s="114">
        <f>amount_due+monthly_interest-total_payment</f>
        <v>0</v>
      </c>
    </row>
    <row r="514" spans="1:9" x14ac:dyDescent="0.2">
      <c r="A514">
        <v>508</v>
      </c>
      <c r="B514" s="116">
        <v>57100</v>
      </c>
      <c r="D514" s="114">
        <f t="shared" si="9"/>
        <v>0</v>
      </c>
      <c r="E514" s="114">
        <f>amount_due*interest/12</f>
        <v>0</v>
      </c>
      <c r="F514" s="114">
        <f>IF(monthly_interest+amount_due&gt;regular_payment,regular_payment,monthly_interest+amount_due)</f>
        <v>0</v>
      </c>
      <c r="G514" s="114">
        <v>0</v>
      </c>
      <c r="H514" s="114">
        <f>additional_payment+scheduled</f>
        <v>0</v>
      </c>
      <c r="I514" s="114">
        <f>amount_due+monthly_interest-total_payment</f>
        <v>0</v>
      </c>
    </row>
    <row r="515" spans="1:9" x14ac:dyDescent="0.2">
      <c r="A515">
        <v>509</v>
      </c>
      <c r="B515" s="116">
        <v>57131</v>
      </c>
      <c r="D515" s="114">
        <f t="shared" si="9"/>
        <v>0</v>
      </c>
      <c r="E515" s="114">
        <f>amount_due*interest/12</f>
        <v>0</v>
      </c>
      <c r="F515" s="114">
        <f>IF(monthly_interest+amount_due&gt;regular_payment,regular_payment,monthly_interest+amount_due)</f>
        <v>0</v>
      </c>
      <c r="G515" s="114">
        <v>0</v>
      </c>
      <c r="H515" s="114">
        <f>additional_payment+scheduled</f>
        <v>0</v>
      </c>
      <c r="I515" s="114">
        <f>amount_due+monthly_interest-total_payment</f>
        <v>0</v>
      </c>
    </row>
    <row r="516" spans="1:9" x14ac:dyDescent="0.2">
      <c r="A516">
        <v>510</v>
      </c>
      <c r="B516" s="116">
        <v>57161</v>
      </c>
      <c r="D516" s="114">
        <f t="shared" si="9"/>
        <v>0</v>
      </c>
      <c r="E516" s="114">
        <f>amount_due*interest/12</f>
        <v>0</v>
      </c>
      <c r="F516" s="114">
        <f>IF(monthly_interest+amount_due&gt;regular_payment,regular_payment,monthly_interest+amount_due)</f>
        <v>0</v>
      </c>
      <c r="G516" s="114">
        <v>0</v>
      </c>
      <c r="H516" s="114">
        <f>additional_payment+scheduled</f>
        <v>0</v>
      </c>
      <c r="I516" s="114">
        <f>amount_due+monthly_interest-total_payment</f>
        <v>0</v>
      </c>
    </row>
    <row r="517" spans="1:9" x14ac:dyDescent="0.2">
      <c r="A517">
        <v>511</v>
      </c>
      <c r="B517" s="116">
        <v>57192</v>
      </c>
      <c r="D517" s="114">
        <f t="shared" si="9"/>
        <v>0</v>
      </c>
      <c r="E517" s="114">
        <f>amount_due*interest/12</f>
        <v>0</v>
      </c>
      <c r="F517" s="114">
        <f>IF(monthly_interest+amount_due&gt;regular_payment,regular_payment,monthly_interest+amount_due)</f>
        <v>0</v>
      </c>
      <c r="G517" s="114">
        <v>0</v>
      </c>
      <c r="H517" s="114">
        <f>additional_payment+scheduled</f>
        <v>0</v>
      </c>
      <c r="I517" s="114">
        <f>amount_due+monthly_interest-total_payment</f>
        <v>0</v>
      </c>
    </row>
    <row r="518" spans="1:9" x14ac:dyDescent="0.2">
      <c r="A518">
        <v>512</v>
      </c>
      <c r="B518" s="116">
        <v>57223</v>
      </c>
      <c r="D518" s="114">
        <f t="shared" si="9"/>
        <v>0</v>
      </c>
      <c r="E518" s="114">
        <f>amount_due*interest/12</f>
        <v>0</v>
      </c>
      <c r="F518" s="114">
        <f>IF(monthly_interest+amount_due&gt;regular_payment,regular_payment,monthly_interest+amount_due)</f>
        <v>0</v>
      </c>
      <c r="G518" s="114">
        <v>0</v>
      </c>
      <c r="H518" s="114">
        <f>additional_payment+scheduled</f>
        <v>0</v>
      </c>
      <c r="I518" s="114">
        <f>amount_due+monthly_interest-total_payment</f>
        <v>0</v>
      </c>
    </row>
    <row r="519" spans="1:9" x14ac:dyDescent="0.2">
      <c r="A519">
        <v>513</v>
      </c>
      <c r="B519" s="116">
        <v>57253</v>
      </c>
      <c r="D519" s="114">
        <f t="shared" si="9"/>
        <v>0</v>
      </c>
      <c r="E519" s="114">
        <f>amount_due*interest/12</f>
        <v>0</v>
      </c>
      <c r="F519" s="114">
        <f>IF(monthly_interest+amount_due&gt;regular_payment,regular_payment,monthly_interest+amount_due)</f>
        <v>0</v>
      </c>
      <c r="G519" s="114">
        <v>0</v>
      </c>
      <c r="H519" s="114">
        <f>additional_payment+scheduled</f>
        <v>0</v>
      </c>
      <c r="I519" s="114">
        <f>amount_due+monthly_interest-total_payment</f>
        <v>0</v>
      </c>
    </row>
    <row r="520" spans="1:9" x14ac:dyDescent="0.2">
      <c r="A520">
        <v>514</v>
      </c>
      <c r="B520" s="116">
        <v>57284</v>
      </c>
      <c r="D520" s="114">
        <f t="shared" si="9"/>
        <v>0</v>
      </c>
      <c r="E520" s="114">
        <f>amount_due*interest/12</f>
        <v>0</v>
      </c>
      <c r="F520" s="114">
        <f>IF(monthly_interest+amount_due&gt;regular_payment,regular_payment,monthly_interest+amount_due)</f>
        <v>0</v>
      </c>
      <c r="G520" s="114">
        <v>0</v>
      </c>
      <c r="H520" s="114">
        <f>additional_payment+scheduled</f>
        <v>0</v>
      </c>
      <c r="I520" s="114">
        <f>amount_due+monthly_interest-total_payment</f>
        <v>0</v>
      </c>
    </row>
    <row r="521" spans="1:9" x14ac:dyDescent="0.2">
      <c r="A521">
        <v>515</v>
      </c>
      <c r="B521" s="116">
        <v>57314</v>
      </c>
      <c r="D521" s="114">
        <f t="shared" si="9"/>
        <v>0</v>
      </c>
      <c r="E521" s="114">
        <f>amount_due*interest/12</f>
        <v>0</v>
      </c>
      <c r="F521" s="114">
        <f>IF(monthly_interest+amount_due&gt;regular_payment,regular_payment,monthly_interest+amount_due)</f>
        <v>0</v>
      </c>
      <c r="G521" s="114">
        <v>0</v>
      </c>
      <c r="H521" s="114">
        <f>additional_payment+scheduled</f>
        <v>0</v>
      </c>
      <c r="I521" s="114">
        <f>amount_due+monthly_interest-total_payment</f>
        <v>0</v>
      </c>
    </row>
    <row r="522" spans="1:9" x14ac:dyDescent="0.2">
      <c r="A522">
        <v>516</v>
      </c>
      <c r="B522" s="116">
        <v>57345</v>
      </c>
      <c r="D522" s="114">
        <f t="shared" si="9"/>
        <v>0</v>
      </c>
      <c r="E522" s="114">
        <f>amount_due*interest/12</f>
        <v>0</v>
      </c>
      <c r="F522" s="114">
        <f>IF(monthly_interest+amount_due&gt;regular_payment,regular_payment,monthly_interest+amount_due)</f>
        <v>0</v>
      </c>
      <c r="G522" s="114">
        <v>0</v>
      </c>
      <c r="H522" s="114">
        <f>additional_payment+scheduled</f>
        <v>0</v>
      </c>
      <c r="I522" s="114">
        <f>amount_due+monthly_interest-total_payment</f>
        <v>0</v>
      </c>
    </row>
    <row r="523" spans="1:9" x14ac:dyDescent="0.2">
      <c r="A523">
        <v>517</v>
      </c>
      <c r="B523" s="116">
        <v>57376</v>
      </c>
      <c r="D523" s="114">
        <f t="shared" si="9"/>
        <v>0</v>
      </c>
      <c r="E523" s="114">
        <f>amount_due*interest/12</f>
        <v>0</v>
      </c>
      <c r="F523" s="114">
        <f>IF(monthly_interest+amount_due&gt;regular_payment,regular_payment,monthly_interest+amount_due)</f>
        <v>0</v>
      </c>
      <c r="G523" s="114">
        <v>0</v>
      </c>
      <c r="H523" s="114">
        <f>additional_payment+scheduled</f>
        <v>0</v>
      </c>
      <c r="I523" s="114">
        <f>amount_due+monthly_interest-total_payment</f>
        <v>0</v>
      </c>
    </row>
    <row r="524" spans="1:9" x14ac:dyDescent="0.2">
      <c r="A524">
        <v>518</v>
      </c>
      <c r="B524" s="116">
        <v>57404</v>
      </c>
      <c r="D524" s="114">
        <f t="shared" si="9"/>
        <v>0</v>
      </c>
      <c r="E524" s="114">
        <f>amount_due*interest/12</f>
        <v>0</v>
      </c>
      <c r="F524" s="114">
        <f>IF(monthly_interest+amount_due&gt;regular_payment,regular_payment,monthly_interest+amount_due)</f>
        <v>0</v>
      </c>
      <c r="G524" s="114">
        <v>0</v>
      </c>
      <c r="H524" s="114">
        <f>additional_payment+scheduled</f>
        <v>0</v>
      </c>
      <c r="I524" s="114">
        <f>amount_due+monthly_interest-total_payment</f>
        <v>0</v>
      </c>
    </row>
    <row r="525" spans="1:9" x14ac:dyDescent="0.2">
      <c r="A525">
        <v>519</v>
      </c>
      <c r="B525" s="116">
        <v>57435</v>
      </c>
      <c r="D525" s="114">
        <f t="shared" si="9"/>
        <v>0</v>
      </c>
      <c r="E525" s="114">
        <f>amount_due*interest/12</f>
        <v>0</v>
      </c>
      <c r="F525" s="114">
        <f>IF(monthly_interest+amount_due&gt;regular_payment,regular_payment,monthly_interest+amount_due)</f>
        <v>0</v>
      </c>
      <c r="G525" s="114">
        <v>0</v>
      </c>
      <c r="H525" s="114">
        <f>additional_payment+scheduled</f>
        <v>0</v>
      </c>
      <c r="I525" s="114">
        <f>amount_due+monthly_interest-total_payment</f>
        <v>0</v>
      </c>
    </row>
    <row r="526" spans="1:9" x14ac:dyDescent="0.2">
      <c r="A526">
        <v>520</v>
      </c>
      <c r="B526" s="116">
        <v>57465</v>
      </c>
      <c r="D526" s="114">
        <f t="shared" si="9"/>
        <v>0</v>
      </c>
      <c r="E526" s="114">
        <f>amount_due*interest/12</f>
        <v>0</v>
      </c>
      <c r="F526" s="114">
        <f>IF(monthly_interest+amount_due&gt;regular_payment,regular_payment,monthly_interest+amount_due)</f>
        <v>0</v>
      </c>
      <c r="G526" s="114">
        <v>0</v>
      </c>
      <c r="H526" s="114">
        <f>additional_payment+scheduled</f>
        <v>0</v>
      </c>
      <c r="I526" s="114">
        <f>amount_due+monthly_interest-total_payment</f>
        <v>0</v>
      </c>
    </row>
    <row r="527" spans="1:9" x14ac:dyDescent="0.2">
      <c r="A527">
        <v>521</v>
      </c>
      <c r="B527" s="116">
        <v>57496</v>
      </c>
      <c r="D527" s="114">
        <f t="shared" si="9"/>
        <v>0</v>
      </c>
      <c r="E527" s="114">
        <f>amount_due*interest/12</f>
        <v>0</v>
      </c>
      <c r="F527" s="114">
        <f>IF(monthly_interest+amount_due&gt;regular_payment,regular_payment,monthly_interest+amount_due)</f>
        <v>0</v>
      </c>
      <c r="G527" s="114">
        <v>0</v>
      </c>
      <c r="H527" s="114">
        <f>additional_payment+scheduled</f>
        <v>0</v>
      </c>
      <c r="I527" s="114">
        <f>amount_due+monthly_interest-total_payment</f>
        <v>0</v>
      </c>
    </row>
    <row r="528" spans="1:9" x14ac:dyDescent="0.2">
      <c r="A528">
        <v>522</v>
      </c>
      <c r="B528" s="116">
        <v>57526</v>
      </c>
      <c r="D528" s="114">
        <f t="shared" si="9"/>
        <v>0</v>
      </c>
      <c r="E528" s="114">
        <f>amount_due*interest/12</f>
        <v>0</v>
      </c>
      <c r="F528" s="114">
        <f>IF(monthly_interest+amount_due&gt;regular_payment,regular_payment,monthly_interest+amount_due)</f>
        <v>0</v>
      </c>
      <c r="G528" s="114">
        <v>0</v>
      </c>
      <c r="H528" s="114">
        <f>additional_payment+scheduled</f>
        <v>0</v>
      </c>
      <c r="I528" s="114">
        <f>amount_due+monthly_interest-total_payment</f>
        <v>0</v>
      </c>
    </row>
    <row r="529" spans="1:9" x14ac:dyDescent="0.2">
      <c r="A529">
        <v>523</v>
      </c>
      <c r="B529" s="116">
        <v>57557</v>
      </c>
      <c r="D529" s="114">
        <f t="shared" si="9"/>
        <v>0</v>
      </c>
      <c r="E529" s="114">
        <f>amount_due*interest/12</f>
        <v>0</v>
      </c>
      <c r="F529" s="114">
        <f>IF(monthly_interest+amount_due&gt;regular_payment,regular_payment,monthly_interest+amount_due)</f>
        <v>0</v>
      </c>
      <c r="G529" s="114">
        <v>0</v>
      </c>
      <c r="H529" s="114">
        <f>additional_payment+scheduled</f>
        <v>0</v>
      </c>
      <c r="I529" s="114">
        <f>amount_due+monthly_interest-total_payment</f>
        <v>0</v>
      </c>
    </row>
    <row r="530" spans="1:9" x14ac:dyDescent="0.2">
      <c r="A530">
        <v>524</v>
      </c>
      <c r="B530" s="116">
        <v>57588</v>
      </c>
      <c r="D530" s="114">
        <f t="shared" si="9"/>
        <v>0</v>
      </c>
      <c r="E530" s="114">
        <f>amount_due*interest/12</f>
        <v>0</v>
      </c>
      <c r="F530" s="114">
        <f>IF(monthly_interest+amount_due&gt;regular_payment,regular_payment,monthly_interest+amount_due)</f>
        <v>0</v>
      </c>
      <c r="G530" s="114">
        <v>0</v>
      </c>
      <c r="H530" s="114">
        <f>additional_payment+scheduled</f>
        <v>0</v>
      </c>
      <c r="I530" s="114">
        <f>amount_due+monthly_interest-total_payment</f>
        <v>0</v>
      </c>
    </row>
    <row r="531" spans="1:9" x14ac:dyDescent="0.2">
      <c r="A531">
        <v>525</v>
      </c>
      <c r="B531" s="116">
        <v>57618</v>
      </c>
      <c r="D531" s="114">
        <f t="shared" si="9"/>
        <v>0</v>
      </c>
      <c r="E531" s="114">
        <f>amount_due*interest/12</f>
        <v>0</v>
      </c>
      <c r="F531" s="114">
        <f>IF(monthly_interest+amount_due&gt;regular_payment,regular_payment,monthly_interest+amount_due)</f>
        <v>0</v>
      </c>
      <c r="G531" s="114">
        <v>0</v>
      </c>
      <c r="H531" s="114">
        <f>additional_payment+scheduled</f>
        <v>0</v>
      </c>
      <c r="I531" s="114">
        <f>amount_due+monthly_interest-total_payment</f>
        <v>0</v>
      </c>
    </row>
    <row r="532" spans="1:9" x14ac:dyDescent="0.2">
      <c r="A532">
        <v>526</v>
      </c>
      <c r="B532" s="116">
        <v>57649</v>
      </c>
      <c r="D532" s="114">
        <f t="shared" si="9"/>
        <v>0</v>
      </c>
      <c r="E532" s="114">
        <f>amount_due*interest/12</f>
        <v>0</v>
      </c>
      <c r="F532" s="114">
        <f>IF(monthly_interest+amount_due&gt;regular_payment,regular_payment,monthly_interest+amount_due)</f>
        <v>0</v>
      </c>
      <c r="G532" s="114">
        <v>0</v>
      </c>
      <c r="H532" s="114">
        <f>additional_payment+scheduled</f>
        <v>0</v>
      </c>
      <c r="I532" s="114">
        <f>amount_due+monthly_interest-total_payment</f>
        <v>0</v>
      </c>
    </row>
    <row r="533" spans="1:9" x14ac:dyDescent="0.2">
      <c r="A533">
        <v>527</v>
      </c>
      <c r="B533" s="116">
        <v>57679</v>
      </c>
      <c r="D533" s="114">
        <f t="shared" si="9"/>
        <v>0</v>
      </c>
      <c r="E533" s="114">
        <f>amount_due*interest/12</f>
        <v>0</v>
      </c>
      <c r="F533" s="114">
        <f>IF(monthly_interest+amount_due&gt;regular_payment,regular_payment,monthly_interest+amount_due)</f>
        <v>0</v>
      </c>
      <c r="G533" s="114">
        <v>0</v>
      </c>
      <c r="H533" s="114">
        <f>additional_payment+scheduled</f>
        <v>0</v>
      </c>
      <c r="I533" s="114">
        <f>amount_due+monthly_interest-total_payment</f>
        <v>0</v>
      </c>
    </row>
    <row r="534" spans="1:9" x14ac:dyDescent="0.2">
      <c r="A534">
        <v>528</v>
      </c>
      <c r="B534" s="116">
        <v>57710</v>
      </c>
      <c r="D534" s="114">
        <f t="shared" si="9"/>
        <v>0</v>
      </c>
      <c r="E534" s="114">
        <f>amount_due*interest/12</f>
        <v>0</v>
      </c>
      <c r="F534" s="114">
        <f>IF(monthly_interest+amount_due&gt;regular_payment,regular_payment,monthly_interest+amount_due)</f>
        <v>0</v>
      </c>
      <c r="G534" s="114">
        <v>0</v>
      </c>
      <c r="H534" s="114">
        <f>additional_payment+scheduled</f>
        <v>0</v>
      </c>
      <c r="I534" s="114">
        <f>amount_due+monthly_interest-total_payment</f>
        <v>0</v>
      </c>
    </row>
    <row r="535" spans="1:9" x14ac:dyDescent="0.2">
      <c r="A535">
        <v>529</v>
      </c>
      <c r="B535" s="116">
        <v>57741</v>
      </c>
      <c r="D535" s="114">
        <f t="shared" si="9"/>
        <v>0</v>
      </c>
      <c r="E535" s="114">
        <f>amount_due*interest/12</f>
        <v>0</v>
      </c>
      <c r="F535" s="114">
        <f>IF(monthly_interest+amount_due&gt;regular_payment,regular_payment,monthly_interest+amount_due)</f>
        <v>0</v>
      </c>
      <c r="G535" s="114">
        <v>0</v>
      </c>
      <c r="H535" s="114">
        <f>additional_payment+scheduled</f>
        <v>0</v>
      </c>
      <c r="I535" s="114">
        <f>amount_due+monthly_interest-total_payment</f>
        <v>0</v>
      </c>
    </row>
    <row r="536" spans="1:9" x14ac:dyDescent="0.2">
      <c r="A536">
        <v>530</v>
      </c>
      <c r="B536" s="116">
        <v>57769</v>
      </c>
      <c r="D536" s="114">
        <f t="shared" si="9"/>
        <v>0</v>
      </c>
      <c r="E536" s="114">
        <f>amount_due*interest/12</f>
        <v>0</v>
      </c>
      <c r="F536" s="114">
        <f>IF(monthly_interest+amount_due&gt;regular_payment,regular_payment,monthly_interest+amount_due)</f>
        <v>0</v>
      </c>
      <c r="G536" s="114">
        <v>0</v>
      </c>
      <c r="H536" s="114">
        <f>additional_payment+scheduled</f>
        <v>0</v>
      </c>
      <c r="I536" s="114">
        <f>amount_due+monthly_interest-total_payment</f>
        <v>0</v>
      </c>
    </row>
    <row r="537" spans="1:9" x14ac:dyDescent="0.2">
      <c r="A537">
        <v>531</v>
      </c>
      <c r="B537" s="116">
        <v>57800</v>
      </c>
      <c r="D537" s="114">
        <f t="shared" si="9"/>
        <v>0</v>
      </c>
      <c r="E537" s="114">
        <f>amount_due*interest/12</f>
        <v>0</v>
      </c>
      <c r="F537" s="114">
        <f>IF(monthly_interest+amount_due&gt;regular_payment,regular_payment,monthly_interest+amount_due)</f>
        <v>0</v>
      </c>
      <c r="G537" s="114">
        <v>0</v>
      </c>
      <c r="H537" s="114">
        <f>additional_payment+scheduled</f>
        <v>0</v>
      </c>
      <c r="I537" s="114">
        <f>amount_due+monthly_interest-total_payment</f>
        <v>0</v>
      </c>
    </row>
    <row r="538" spans="1:9" x14ac:dyDescent="0.2">
      <c r="A538">
        <v>532</v>
      </c>
      <c r="B538" s="116">
        <v>57830</v>
      </c>
      <c r="D538" s="114">
        <f t="shared" si="9"/>
        <v>0</v>
      </c>
      <c r="E538" s="114">
        <f>amount_due*interest/12</f>
        <v>0</v>
      </c>
      <c r="F538" s="114">
        <f>IF(monthly_interest+amount_due&gt;regular_payment,regular_payment,monthly_interest+amount_due)</f>
        <v>0</v>
      </c>
      <c r="G538" s="114">
        <v>0</v>
      </c>
      <c r="H538" s="114">
        <f>additional_payment+scheduled</f>
        <v>0</v>
      </c>
      <c r="I538" s="114">
        <f>amount_due+monthly_interest-total_payment</f>
        <v>0</v>
      </c>
    </row>
    <row r="539" spans="1:9" x14ac:dyDescent="0.2">
      <c r="A539">
        <v>533</v>
      </c>
      <c r="B539" s="116">
        <v>57861</v>
      </c>
      <c r="D539" s="114">
        <f t="shared" si="9"/>
        <v>0</v>
      </c>
      <c r="E539" s="114">
        <f>amount_due*interest/12</f>
        <v>0</v>
      </c>
      <c r="F539" s="114">
        <f>IF(monthly_interest+amount_due&gt;regular_payment,regular_payment,monthly_interest+amount_due)</f>
        <v>0</v>
      </c>
      <c r="G539" s="114">
        <v>0</v>
      </c>
      <c r="H539" s="114">
        <f>additional_payment+scheduled</f>
        <v>0</v>
      </c>
      <c r="I539" s="114">
        <f>amount_due+monthly_interest-total_payment</f>
        <v>0</v>
      </c>
    </row>
    <row r="540" spans="1:9" x14ac:dyDescent="0.2">
      <c r="A540">
        <v>534</v>
      </c>
      <c r="B540" s="116">
        <v>57891</v>
      </c>
      <c r="D540" s="114">
        <f t="shared" si="9"/>
        <v>0</v>
      </c>
      <c r="E540" s="114">
        <f>amount_due*interest/12</f>
        <v>0</v>
      </c>
      <c r="F540" s="114">
        <f>IF(monthly_interest+amount_due&gt;regular_payment,regular_payment,monthly_interest+amount_due)</f>
        <v>0</v>
      </c>
      <c r="G540" s="114">
        <v>0</v>
      </c>
      <c r="H540" s="114">
        <f>additional_payment+scheduled</f>
        <v>0</v>
      </c>
      <c r="I540" s="114">
        <f>amount_due+monthly_interest-total_payment</f>
        <v>0</v>
      </c>
    </row>
    <row r="541" spans="1:9" x14ac:dyDescent="0.2">
      <c r="A541">
        <v>535</v>
      </c>
      <c r="B541" s="116">
        <v>57922</v>
      </c>
      <c r="D541" s="114">
        <f t="shared" si="9"/>
        <v>0</v>
      </c>
      <c r="E541" s="114">
        <f>amount_due*interest/12</f>
        <v>0</v>
      </c>
      <c r="F541" s="114">
        <f>IF(monthly_interest+amount_due&gt;regular_payment,regular_payment,monthly_interest+amount_due)</f>
        <v>0</v>
      </c>
      <c r="G541" s="114">
        <v>0</v>
      </c>
      <c r="H541" s="114">
        <f>additional_payment+scheduled</f>
        <v>0</v>
      </c>
      <c r="I541" s="114">
        <f>amount_due+monthly_interest-total_payment</f>
        <v>0</v>
      </c>
    </row>
    <row r="542" spans="1:9" x14ac:dyDescent="0.2">
      <c r="A542">
        <v>536</v>
      </c>
      <c r="B542" s="116">
        <v>57953</v>
      </c>
      <c r="D542" s="114">
        <f t="shared" si="9"/>
        <v>0</v>
      </c>
      <c r="E542" s="114">
        <f>amount_due*interest/12</f>
        <v>0</v>
      </c>
      <c r="F542" s="114">
        <f>IF(monthly_interest+amount_due&gt;regular_payment,regular_payment,monthly_interest+amount_due)</f>
        <v>0</v>
      </c>
      <c r="G542" s="114">
        <v>0</v>
      </c>
      <c r="H542" s="114">
        <f>additional_payment+scheduled</f>
        <v>0</v>
      </c>
      <c r="I542" s="114">
        <f>amount_due+monthly_interest-total_payment</f>
        <v>0</v>
      </c>
    </row>
    <row r="543" spans="1:9" x14ac:dyDescent="0.2">
      <c r="A543">
        <v>537</v>
      </c>
      <c r="B543" s="116">
        <v>57983</v>
      </c>
      <c r="D543" s="114">
        <f t="shared" si="9"/>
        <v>0</v>
      </c>
      <c r="E543" s="114">
        <f>amount_due*interest/12</f>
        <v>0</v>
      </c>
      <c r="F543" s="114">
        <f>IF(monthly_interest+amount_due&gt;regular_payment,regular_payment,monthly_interest+amount_due)</f>
        <v>0</v>
      </c>
      <c r="G543" s="114">
        <v>0</v>
      </c>
      <c r="H543" s="114">
        <f>additional_payment+scheduled</f>
        <v>0</v>
      </c>
      <c r="I543" s="114">
        <f>amount_due+monthly_interest-total_payment</f>
        <v>0</v>
      </c>
    </row>
    <row r="544" spans="1:9" x14ac:dyDescent="0.2">
      <c r="A544">
        <v>538</v>
      </c>
      <c r="B544" s="116">
        <v>58014</v>
      </c>
      <c r="D544" s="114">
        <f t="shared" si="9"/>
        <v>0</v>
      </c>
      <c r="E544" s="114">
        <f>amount_due*interest/12</f>
        <v>0</v>
      </c>
      <c r="F544" s="114">
        <f>IF(monthly_interest+amount_due&gt;regular_payment,regular_payment,monthly_interest+amount_due)</f>
        <v>0</v>
      </c>
      <c r="G544" s="114">
        <v>0</v>
      </c>
      <c r="H544" s="114">
        <f>additional_payment+scheduled</f>
        <v>0</v>
      </c>
      <c r="I544" s="114">
        <f>amount_due+monthly_interest-total_payment</f>
        <v>0</v>
      </c>
    </row>
    <row r="545" spans="1:9" x14ac:dyDescent="0.2">
      <c r="A545">
        <v>539</v>
      </c>
      <c r="B545" s="116">
        <v>58044</v>
      </c>
      <c r="D545" s="114">
        <f t="shared" si="9"/>
        <v>0</v>
      </c>
      <c r="E545" s="114">
        <f>amount_due*interest/12</f>
        <v>0</v>
      </c>
      <c r="F545" s="114">
        <f>IF(monthly_interest+amount_due&gt;regular_payment,regular_payment,monthly_interest+amount_due)</f>
        <v>0</v>
      </c>
      <c r="G545" s="114">
        <v>0</v>
      </c>
      <c r="H545" s="114">
        <f>additional_payment+scheduled</f>
        <v>0</v>
      </c>
      <c r="I545" s="114">
        <f>amount_due+monthly_interest-total_payment</f>
        <v>0</v>
      </c>
    </row>
    <row r="546" spans="1:9" x14ac:dyDescent="0.2">
      <c r="A546">
        <v>540</v>
      </c>
      <c r="B546" s="116">
        <v>58075</v>
      </c>
      <c r="D546" s="114">
        <f t="shared" si="9"/>
        <v>0</v>
      </c>
      <c r="E546" s="114">
        <f>amount_due*interest/12</f>
        <v>0</v>
      </c>
      <c r="F546" s="114">
        <f>IF(monthly_interest+amount_due&gt;regular_payment,regular_payment,monthly_interest+amount_due)</f>
        <v>0</v>
      </c>
      <c r="G546" s="114">
        <v>0</v>
      </c>
      <c r="H546" s="114">
        <f>additional_payment+scheduled</f>
        <v>0</v>
      </c>
      <c r="I546" s="114">
        <f>amount_due+monthly_interest-total_payment</f>
        <v>0</v>
      </c>
    </row>
    <row r="547" spans="1:9" x14ac:dyDescent="0.2">
      <c r="A547">
        <v>541</v>
      </c>
      <c r="B547" s="116">
        <v>58106</v>
      </c>
      <c r="D547" s="114">
        <f t="shared" si="9"/>
        <v>0</v>
      </c>
      <c r="E547" s="114">
        <f>amount_due*interest/12</f>
        <v>0</v>
      </c>
      <c r="F547" s="114">
        <f>IF(monthly_interest+amount_due&gt;regular_payment,regular_payment,monthly_interest+amount_due)</f>
        <v>0</v>
      </c>
      <c r="G547" s="114">
        <v>0</v>
      </c>
      <c r="H547" s="114">
        <f>additional_payment+scheduled</f>
        <v>0</v>
      </c>
      <c r="I547" s="114">
        <f>amount_due+monthly_interest-total_payment</f>
        <v>0</v>
      </c>
    </row>
    <row r="548" spans="1:9" x14ac:dyDescent="0.2">
      <c r="A548">
        <v>542</v>
      </c>
      <c r="B548" s="116">
        <v>58134</v>
      </c>
      <c r="D548" s="114">
        <f t="shared" si="9"/>
        <v>0</v>
      </c>
      <c r="E548" s="114">
        <f>amount_due*interest/12</f>
        <v>0</v>
      </c>
      <c r="F548" s="114">
        <f>IF(monthly_interest+amount_due&gt;regular_payment,regular_payment,monthly_interest+amount_due)</f>
        <v>0</v>
      </c>
      <c r="G548" s="114">
        <v>0</v>
      </c>
      <c r="H548" s="114">
        <f>additional_payment+scheduled</f>
        <v>0</v>
      </c>
      <c r="I548" s="114">
        <f>amount_due+monthly_interest-total_payment</f>
        <v>0</v>
      </c>
    </row>
    <row r="549" spans="1:9" x14ac:dyDescent="0.2">
      <c r="A549">
        <v>543</v>
      </c>
      <c r="B549" s="116">
        <v>58165</v>
      </c>
      <c r="D549" s="114">
        <f t="shared" si="9"/>
        <v>0</v>
      </c>
      <c r="E549" s="114">
        <f>amount_due*interest/12</f>
        <v>0</v>
      </c>
      <c r="F549" s="114">
        <f>IF(monthly_interest+amount_due&gt;regular_payment,regular_payment,monthly_interest+amount_due)</f>
        <v>0</v>
      </c>
      <c r="G549" s="114">
        <v>0</v>
      </c>
      <c r="H549" s="114">
        <f>additional_payment+scheduled</f>
        <v>0</v>
      </c>
      <c r="I549" s="114">
        <f>amount_due+monthly_interest-total_payment</f>
        <v>0</v>
      </c>
    </row>
    <row r="550" spans="1:9" x14ac:dyDescent="0.2">
      <c r="A550">
        <v>544</v>
      </c>
      <c r="B550" s="116">
        <v>58195</v>
      </c>
      <c r="D550" s="114">
        <f t="shared" si="9"/>
        <v>0</v>
      </c>
      <c r="E550" s="114">
        <f>amount_due*interest/12</f>
        <v>0</v>
      </c>
      <c r="F550" s="114">
        <f>IF(monthly_interest+amount_due&gt;regular_payment,regular_payment,monthly_interest+amount_due)</f>
        <v>0</v>
      </c>
      <c r="G550" s="114">
        <v>0</v>
      </c>
      <c r="H550" s="114">
        <f>additional_payment+scheduled</f>
        <v>0</v>
      </c>
      <c r="I550" s="114">
        <f>amount_due+monthly_interest-total_payment</f>
        <v>0</v>
      </c>
    </row>
    <row r="551" spans="1:9" x14ac:dyDescent="0.2">
      <c r="A551">
        <v>545</v>
      </c>
      <c r="B551" s="116">
        <v>58226</v>
      </c>
      <c r="D551" s="114">
        <f t="shared" si="9"/>
        <v>0</v>
      </c>
      <c r="E551" s="114">
        <f>amount_due*interest/12</f>
        <v>0</v>
      </c>
      <c r="F551" s="114">
        <f>IF(monthly_interest+amount_due&gt;regular_payment,regular_payment,monthly_interest+amount_due)</f>
        <v>0</v>
      </c>
      <c r="G551" s="114">
        <v>0</v>
      </c>
      <c r="H551" s="114">
        <f>additional_payment+scheduled</f>
        <v>0</v>
      </c>
      <c r="I551" s="114">
        <f>amount_due+monthly_interest-total_payment</f>
        <v>0</v>
      </c>
    </row>
    <row r="552" spans="1:9" x14ac:dyDescent="0.2">
      <c r="A552">
        <v>546</v>
      </c>
      <c r="B552" s="116">
        <v>58256</v>
      </c>
      <c r="D552" s="114">
        <f t="shared" si="9"/>
        <v>0</v>
      </c>
      <c r="E552" s="114">
        <f>amount_due*interest/12</f>
        <v>0</v>
      </c>
      <c r="F552" s="114">
        <f>IF(monthly_interest+amount_due&gt;regular_payment,regular_payment,monthly_interest+amount_due)</f>
        <v>0</v>
      </c>
      <c r="G552" s="114">
        <v>0</v>
      </c>
      <c r="H552" s="114">
        <f>additional_payment+scheduled</f>
        <v>0</v>
      </c>
      <c r="I552" s="114">
        <f>amount_due+monthly_interest-total_payment</f>
        <v>0</v>
      </c>
    </row>
    <row r="553" spans="1:9" x14ac:dyDescent="0.2">
      <c r="A553">
        <v>547</v>
      </c>
      <c r="B553" s="116">
        <v>58287</v>
      </c>
      <c r="D553" s="114">
        <f t="shared" si="9"/>
        <v>0</v>
      </c>
      <c r="E553" s="114">
        <f>amount_due*interest/12</f>
        <v>0</v>
      </c>
      <c r="F553" s="114">
        <f>IF(monthly_interest+amount_due&gt;regular_payment,regular_payment,monthly_interest+amount_due)</f>
        <v>0</v>
      </c>
      <c r="G553" s="114">
        <v>0</v>
      </c>
      <c r="H553" s="114">
        <f>additional_payment+scheduled</f>
        <v>0</v>
      </c>
      <c r="I553" s="114">
        <f>amount_due+monthly_interest-total_payment</f>
        <v>0</v>
      </c>
    </row>
    <row r="554" spans="1:9" x14ac:dyDescent="0.2">
      <c r="A554">
        <v>548</v>
      </c>
      <c r="B554" s="116">
        <v>58318</v>
      </c>
      <c r="D554" s="114">
        <f t="shared" si="9"/>
        <v>0</v>
      </c>
      <c r="E554" s="114">
        <f>amount_due*interest/12</f>
        <v>0</v>
      </c>
      <c r="F554" s="114">
        <f>IF(monthly_interest+amount_due&gt;regular_payment,regular_payment,monthly_interest+amount_due)</f>
        <v>0</v>
      </c>
      <c r="G554" s="114">
        <v>0</v>
      </c>
      <c r="H554" s="114">
        <f>additional_payment+scheduled</f>
        <v>0</v>
      </c>
      <c r="I554" s="114">
        <f>amount_due+monthly_interest-total_payment</f>
        <v>0</v>
      </c>
    </row>
    <row r="555" spans="1:9" x14ac:dyDescent="0.2">
      <c r="A555">
        <v>549</v>
      </c>
      <c r="B555" s="116">
        <v>58348</v>
      </c>
      <c r="D555" s="114">
        <f t="shared" si="9"/>
        <v>0</v>
      </c>
      <c r="E555" s="114">
        <f>amount_due*interest/12</f>
        <v>0</v>
      </c>
      <c r="F555" s="114">
        <f>IF(monthly_interest+amount_due&gt;regular_payment,regular_payment,monthly_interest+amount_due)</f>
        <v>0</v>
      </c>
      <c r="G555" s="114">
        <v>0</v>
      </c>
      <c r="H555" s="114">
        <f>additional_payment+scheduled</f>
        <v>0</v>
      </c>
      <c r="I555" s="114">
        <f>amount_due+monthly_interest-total_payment</f>
        <v>0</v>
      </c>
    </row>
    <row r="556" spans="1:9" x14ac:dyDescent="0.2">
      <c r="A556">
        <v>550</v>
      </c>
      <c r="B556" s="116">
        <v>58379</v>
      </c>
      <c r="D556" s="114">
        <f t="shared" si="9"/>
        <v>0</v>
      </c>
      <c r="E556" s="114">
        <f>amount_due*interest/12</f>
        <v>0</v>
      </c>
      <c r="F556" s="114">
        <f>IF(monthly_interest+amount_due&gt;regular_payment,regular_payment,monthly_interest+amount_due)</f>
        <v>0</v>
      </c>
      <c r="G556" s="114">
        <v>0</v>
      </c>
      <c r="H556" s="114">
        <f>additional_payment+scheduled</f>
        <v>0</v>
      </c>
      <c r="I556" s="114">
        <f>amount_due+monthly_interest-total_payment</f>
        <v>0</v>
      </c>
    </row>
    <row r="557" spans="1:9" x14ac:dyDescent="0.2">
      <c r="A557">
        <v>551</v>
      </c>
      <c r="B557" s="116">
        <v>58409</v>
      </c>
      <c r="D557" s="114">
        <f t="shared" si="9"/>
        <v>0</v>
      </c>
      <c r="E557" s="114">
        <f>amount_due*interest/12</f>
        <v>0</v>
      </c>
      <c r="F557" s="114">
        <f>IF(monthly_interest+amount_due&gt;regular_payment,regular_payment,monthly_interest+amount_due)</f>
        <v>0</v>
      </c>
      <c r="G557" s="114">
        <v>0</v>
      </c>
      <c r="H557" s="114">
        <f>additional_payment+scheduled</f>
        <v>0</v>
      </c>
      <c r="I557" s="114">
        <f>amount_due+monthly_interest-total_payment</f>
        <v>0</v>
      </c>
    </row>
    <row r="558" spans="1:9" x14ac:dyDescent="0.2">
      <c r="A558">
        <v>552</v>
      </c>
      <c r="B558" s="116">
        <v>58440</v>
      </c>
      <c r="D558" s="114">
        <f t="shared" si="9"/>
        <v>0</v>
      </c>
      <c r="E558" s="114">
        <f>amount_due*interest/12</f>
        <v>0</v>
      </c>
      <c r="F558" s="114">
        <f>IF(monthly_interest+amount_due&gt;regular_payment,regular_payment,monthly_interest+amount_due)</f>
        <v>0</v>
      </c>
      <c r="G558" s="114">
        <v>0</v>
      </c>
      <c r="H558" s="114">
        <f>additional_payment+scheduled</f>
        <v>0</v>
      </c>
      <c r="I558" s="114">
        <f>amount_due+monthly_interest-total_payment</f>
        <v>0</v>
      </c>
    </row>
    <row r="559" spans="1:9" x14ac:dyDescent="0.2">
      <c r="A559">
        <v>553</v>
      </c>
      <c r="B559" s="116">
        <v>58471</v>
      </c>
      <c r="D559" s="114">
        <f t="shared" si="9"/>
        <v>0</v>
      </c>
      <c r="E559" s="114">
        <f>amount_due*interest/12</f>
        <v>0</v>
      </c>
      <c r="F559" s="114">
        <f>IF(monthly_interest+amount_due&gt;regular_payment,regular_payment,monthly_interest+amount_due)</f>
        <v>0</v>
      </c>
      <c r="G559" s="114">
        <v>0</v>
      </c>
      <c r="H559" s="114">
        <f>additional_payment+scheduled</f>
        <v>0</v>
      </c>
      <c r="I559" s="114">
        <f>amount_due+monthly_interest-total_payment</f>
        <v>0</v>
      </c>
    </row>
    <row r="560" spans="1:9" x14ac:dyDescent="0.2">
      <c r="A560">
        <v>554</v>
      </c>
      <c r="B560" s="116">
        <v>58500</v>
      </c>
      <c r="D560" s="114">
        <f t="shared" si="9"/>
        <v>0</v>
      </c>
      <c r="E560" s="114">
        <f>amount_due*interest/12</f>
        <v>0</v>
      </c>
      <c r="F560" s="114">
        <f>IF(monthly_interest+amount_due&gt;regular_payment,regular_payment,monthly_interest+amount_due)</f>
        <v>0</v>
      </c>
      <c r="G560" s="114">
        <v>0</v>
      </c>
      <c r="H560" s="114">
        <f>additional_payment+scheduled</f>
        <v>0</v>
      </c>
      <c r="I560" s="114">
        <f>amount_due+monthly_interest-total_payment</f>
        <v>0</v>
      </c>
    </row>
    <row r="561" spans="1:9" x14ac:dyDescent="0.2">
      <c r="A561">
        <v>555</v>
      </c>
      <c r="B561" s="116">
        <v>58531</v>
      </c>
      <c r="D561" s="114">
        <f t="shared" si="9"/>
        <v>0</v>
      </c>
      <c r="E561" s="114">
        <f>amount_due*interest/12</f>
        <v>0</v>
      </c>
      <c r="F561" s="114">
        <f>IF(monthly_interest+amount_due&gt;regular_payment,regular_payment,monthly_interest+amount_due)</f>
        <v>0</v>
      </c>
      <c r="G561" s="114">
        <v>0</v>
      </c>
      <c r="H561" s="114">
        <f>additional_payment+scheduled</f>
        <v>0</v>
      </c>
      <c r="I561" s="114">
        <f>amount_due+monthly_interest-total_payment</f>
        <v>0</v>
      </c>
    </row>
    <row r="562" spans="1:9" x14ac:dyDescent="0.2">
      <c r="A562">
        <v>556</v>
      </c>
      <c r="B562" s="116">
        <v>58561</v>
      </c>
      <c r="D562" s="114">
        <f t="shared" si="9"/>
        <v>0</v>
      </c>
      <c r="E562" s="114">
        <f>amount_due*interest/12</f>
        <v>0</v>
      </c>
      <c r="F562" s="114">
        <f>IF(monthly_interest+amount_due&gt;regular_payment,regular_payment,monthly_interest+amount_due)</f>
        <v>0</v>
      </c>
      <c r="G562" s="114">
        <v>0</v>
      </c>
      <c r="H562" s="114">
        <f>additional_payment+scheduled</f>
        <v>0</v>
      </c>
      <c r="I562" s="114">
        <f>amount_due+monthly_interest-total_payment</f>
        <v>0</v>
      </c>
    </row>
    <row r="563" spans="1:9" x14ac:dyDescent="0.2">
      <c r="A563">
        <v>557</v>
      </c>
      <c r="B563" s="116">
        <v>58592</v>
      </c>
      <c r="D563" s="114">
        <f t="shared" si="9"/>
        <v>0</v>
      </c>
      <c r="E563" s="114">
        <f>amount_due*interest/12</f>
        <v>0</v>
      </c>
      <c r="F563" s="114">
        <f>IF(monthly_interest+amount_due&gt;regular_payment,regular_payment,monthly_interest+amount_due)</f>
        <v>0</v>
      </c>
      <c r="G563" s="114">
        <v>0</v>
      </c>
      <c r="H563" s="114">
        <f>additional_payment+scheduled</f>
        <v>0</v>
      </c>
      <c r="I563" s="114">
        <f>amount_due+monthly_interest-total_payment</f>
        <v>0</v>
      </c>
    </row>
    <row r="564" spans="1:9" x14ac:dyDescent="0.2">
      <c r="A564">
        <v>558</v>
      </c>
      <c r="B564" s="116">
        <v>58622</v>
      </c>
      <c r="D564" s="114">
        <f t="shared" si="9"/>
        <v>0</v>
      </c>
      <c r="E564" s="114">
        <f>amount_due*interest/12</f>
        <v>0</v>
      </c>
      <c r="F564" s="114">
        <f>IF(monthly_interest+amount_due&gt;regular_payment,regular_payment,monthly_interest+amount_due)</f>
        <v>0</v>
      </c>
      <c r="G564" s="114">
        <v>0</v>
      </c>
      <c r="H564" s="114">
        <f>additional_payment+scheduled</f>
        <v>0</v>
      </c>
      <c r="I564" s="114">
        <f>amount_due+monthly_interest-total_payment</f>
        <v>0</v>
      </c>
    </row>
    <row r="565" spans="1:9" x14ac:dyDescent="0.2">
      <c r="A565">
        <v>559</v>
      </c>
      <c r="B565" s="116">
        <v>58653</v>
      </c>
      <c r="D565" s="114">
        <f t="shared" si="9"/>
        <v>0</v>
      </c>
      <c r="E565" s="114">
        <f>amount_due*interest/12</f>
        <v>0</v>
      </c>
      <c r="F565" s="114">
        <f>IF(monthly_interest+amount_due&gt;regular_payment,regular_payment,monthly_interest+amount_due)</f>
        <v>0</v>
      </c>
      <c r="G565" s="114">
        <v>0</v>
      </c>
      <c r="H565" s="114">
        <f>additional_payment+scheduled</f>
        <v>0</v>
      </c>
      <c r="I565" s="114">
        <f>amount_due+monthly_interest-total_payment</f>
        <v>0</v>
      </c>
    </row>
    <row r="566" spans="1:9" x14ac:dyDescent="0.2">
      <c r="A566">
        <v>560</v>
      </c>
      <c r="B566" s="116">
        <v>58684</v>
      </c>
      <c r="D566" s="114">
        <f t="shared" si="9"/>
        <v>0</v>
      </c>
      <c r="E566" s="114">
        <f>amount_due*interest/12</f>
        <v>0</v>
      </c>
      <c r="F566" s="114">
        <f>IF(monthly_interest+amount_due&gt;regular_payment,regular_payment,monthly_interest+amount_due)</f>
        <v>0</v>
      </c>
      <c r="G566" s="114">
        <v>0</v>
      </c>
      <c r="H566" s="114">
        <f>additional_payment+scheduled</f>
        <v>0</v>
      </c>
      <c r="I566" s="114">
        <f>amount_due+monthly_interest-total_payment</f>
        <v>0</v>
      </c>
    </row>
    <row r="567" spans="1:9" x14ac:dyDescent="0.2">
      <c r="A567">
        <v>561</v>
      </c>
      <c r="B567" s="116">
        <v>58714</v>
      </c>
      <c r="D567" s="114">
        <f t="shared" si="9"/>
        <v>0</v>
      </c>
      <c r="E567" s="114">
        <f>amount_due*interest/12</f>
        <v>0</v>
      </c>
      <c r="F567" s="114">
        <f>IF(monthly_interest+amount_due&gt;regular_payment,regular_payment,monthly_interest+amount_due)</f>
        <v>0</v>
      </c>
      <c r="G567" s="114">
        <v>0</v>
      </c>
      <c r="H567" s="114">
        <f>additional_payment+scheduled</f>
        <v>0</v>
      </c>
      <c r="I567" s="114">
        <f>amount_due+monthly_interest-total_payment</f>
        <v>0</v>
      </c>
    </row>
    <row r="568" spans="1:9" x14ac:dyDescent="0.2">
      <c r="A568">
        <v>562</v>
      </c>
      <c r="B568" s="116">
        <v>58745</v>
      </c>
      <c r="D568" s="114">
        <f t="shared" si="9"/>
        <v>0</v>
      </c>
      <c r="E568" s="114">
        <f>amount_due*interest/12</f>
        <v>0</v>
      </c>
      <c r="F568" s="114">
        <f>IF(monthly_interest+amount_due&gt;regular_payment,regular_payment,monthly_interest+amount_due)</f>
        <v>0</v>
      </c>
      <c r="G568" s="114">
        <v>0</v>
      </c>
      <c r="H568" s="114">
        <f>additional_payment+scheduled</f>
        <v>0</v>
      </c>
      <c r="I568" s="114">
        <f>amount_due+monthly_interest-total_payment</f>
        <v>0</v>
      </c>
    </row>
    <row r="569" spans="1:9" x14ac:dyDescent="0.2">
      <c r="A569">
        <v>563</v>
      </c>
      <c r="B569" s="116">
        <v>58775</v>
      </c>
      <c r="D569" s="114">
        <f t="shared" si="9"/>
        <v>0</v>
      </c>
      <c r="E569" s="114">
        <f>amount_due*interest/12</f>
        <v>0</v>
      </c>
      <c r="F569" s="114">
        <f>IF(monthly_interest+amount_due&gt;regular_payment,regular_payment,monthly_interest+amount_due)</f>
        <v>0</v>
      </c>
      <c r="G569" s="114">
        <v>0</v>
      </c>
      <c r="H569" s="114">
        <f>additional_payment+scheduled</f>
        <v>0</v>
      </c>
      <c r="I569" s="114">
        <f>amount_due+monthly_interest-total_payment</f>
        <v>0</v>
      </c>
    </row>
    <row r="570" spans="1:9" x14ac:dyDescent="0.2">
      <c r="A570">
        <v>564</v>
      </c>
      <c r="B570" s="116">
        <v>58806</v>
      </c>
      <c r="D570" s="114">
        <f t="shared" ref="D570:D633" si="10">I569</f>
        <v>0</v>
      </c>
      <c r="E570" s="114">
        <f>amount_due*interest/12</f>
        <v>0</v>
      </c>
      <c r="F570" s="114">
        <f>IF(monthly_interest+amount_due&gt;regular_payment,regular_payment,monthly_interest+amount_due)</f>
        <v>0</v>
      </c>
      <c r="G570" s="114">
        <v>0</v>
      </c>
      <c r="H570" s="114">
        <f>additional_payment+scheduled</f>
        <v>0</v>
      </c>
      <c r="I570" s="114">
        <f>amount_due+monthly_interest-total_payment</f>
        <v>0</v>
      </c>
    </row>
    <row r="571" spans="1:9" x14ac:dyDescent="0.2">
      <c r="A571">
        <v>565</v>
      </c>
      <c r="B571" s="116">
        <v>58837</v>
      </c>
      <c r="D571" s="114">
        <f t="shared" si="10"/>
        <v>0</v>
      </c>
      <c r="E571" s="114">
        <f>amount_due*interest/12</f>
        <v>0</v>
      </c>
      <c r="F571" s="114">
        <f>IF(monthly_interest+amount_due&gt;regular_payment,regular_payment,monthly_interest+amount_due)</f>
        <v>0</v>
      </c>
      <c r="G571" s="114">
        <v>0</v>
      </c>
      <c r="H571" s="114">
        <f>additional_payment+scheduled</f>
        <v>0</v>
      </c>
      <c r="I571" s="114">
        <f>amount_due+monthly_interest-total_payment</f>
        <v>0</v>
      </c>
    </row>
    <row r="572" spans="1:9" x14ac:dyDescent="0.2">
      <c r="A572">
        <v>566</v>
      </c>
      <c r="B572" s="116">
        <v>58865</v>
      </c>
      <c r="D572" s="114">
        <f t="shared" si="10"/>
        <v>0</v>
      </c>
      <c r="E572" s="114">
        <f>amount_due*interest/12</f>
        <v>0</v>
      </c>
      <c r="F572" s="114">
        <f>IF(monthly_interest+amount_due&gt;regular_payment,regular_payment,monthly_interest+amount_due)</f>
        <v>0</v>
      </c>
      <c r="G572" s="114">
        <v>0</v>
      </c>
      <c r="H572" s="114">
        <f>additional_payment+scheduled</f>
        <v>0</v>
      </c>
      <c r="I572" s="114">
        <f>amount_due+monthly_interest-total_payment</f>
        <v>0</v>
      </c>
    </row>
    <row r="573" spans="1:9" x14ac:dyDescent="0.2">
      <c r="A573">
        <v>567</v>
      </c>
      <c r="B573" s="116">
        <v>58896</v>
      </c>
      <c r="D573" s="114">
        <f t="shared" si="10"/>
        <v>0</v>
      </c>
      <c r="E573" s="114">
        <f>amount_due*interest/12</f>
        <v>0</v>
      </c>
      <c r="F573" s="114">
        <f>IF(monthly_interest+amount_due&gt;regular_payment,regular_payment,monthly_interest+amount_due)</f>
        <v>0</v>
      </c>
      <c r="G573" s="114">
        <v>0</v>
      </c>
      <c r="H573" s="114">
        <f>additional_payment+scheduled</f>
        <v>0</v>
      </c>
      <c r="I573" s="114">
        <f>amount_due+monthly_interest-total_payment</f>
        <v>0</v>
      </c>
    </row>
    <row r="574" spans="1:9" x14ac:dyDescent="0.2">
      <c r="A574">
        <v>568</v>
      </c>
      <c r="B574" s="116">
        <v>58926</v>
      </c>
      <c r="D574" s="114">
        <f t="shared" si="10"/>
        <v>0</v>
      </c>
      <c r="E574" s="114">
        <f>amount_due*interest/12</f>
        <v>0</v>
      </c>
      <c r="F574" s="114">
        <f>IF(monthly_interest+amount_due&gt;regular_payment,regular_payment,monthly_interest+amount_due)</f>
        <v>0</v>
      </c>
      <c r="G574" s="114">
        <v>0</v>
      </c>
      <c r="H574" s="114">
        <f>additional_payment+scheduled</f>
        <v>0</v>
      </c>
      <c r="I574" s="114">
        <f>amount_due+monthly_interest-total_payment</f>
        <v>0</v>
      </c>
    </row>
    <row r="575" spans="1:9" x14ac:dyDescent="0.2">
      <c r="A575">
        <v>569</v>
      </c>
      <c r="B575" s="116">
        <v>58957</v>
      </c>
      <c r="D575" s="114">
        <f t="shared" si="10"/>
        <v>0</v>
      </c>
      <c r="E575" s="114">
        <f>amount_due*interest/12</f>
        <v>0</v>
      </c>
      <c r="F575" s="114">
        <f>IF(monthly_interest+amount_due&gt;regular_payment,regular_payment,monthly_interest+amount_due)</f>
        <v>0</v>
      </c>
      <c r="G575" s="114">
        <v>0</v>
      </c>
      <c r="H575" s="114">
        <f>additional_payment+scheduled</f>
        <v>0</v>
      </c>
      <c r="I575" s="114">
        <f>amount_due+monthly_interest-total_payment</f>
        <v>0</v>
      </c>
    </row>
    <row r="576" spans="1:9" x14ac:dyDescent="0.2">
      <c r="A576">
        <v>570</v>
      </c>
      <c r="B576" s="116">
        <v>58987</v>
      </c>
      <c r="D576" s="114">
        <f t="shared" si="10"/>
        <v>0</v>
      </c>
      <c r="E576" s="114">
        <f>amount_due*interest/12</f>
        <v>0</v>
      </c>
      <c r="F576" s="114">
        <f>IF(monthly_interest+amount_due&gt;regular_payment,regular_payment,monthly_interest+amount_due)</f>
        <v>0</v>
      </c>
      <c r="G576" s="114">
        <v>0</v>
      </c>
      <c r="H576" s="114">
        <f>additional_payment+scheduled</f>
        <v>0</v>
      </c>
      <c r="I576" s="114">
        <f>amount_due+monthly_interest-total_payment</f>
        <v>0</v>
      </c>
    </row>
    <row r="577" spans="1:9" x14ac:dyDescent="0.2">
      <c r="A577">
        <v>571</v>
      </c>
      <c r="B577" s="116">
        <v>59018</v>
      </c>
      <c r="D577" s="114">
        <f t="shared" si="10"/>
        <v>0</v>
      </c>
      <c r="E577" s="114">
        <f>amount_due*interest/12</f>
        <v>0</v>
      </c>
      <c r="F577" s="114">
        <f>IF(monthly_interest+amount_due&gt;regular_payment,regular_payment,monthly_interest+amount_due)</f>
        <v>0</v>
      </c>
      <c r="G577" s="114">
        <v>0</v>
      </c>
      <c r="H577" s="114">
        <f>additional_payment+scheduled</f>
        <v>0</v>
      </c>
      <c r="I577" s="114">
        <f>amount_due+monthly_interest-total_payment</f>
        <v>0</v>
      </c>
    </row>
    <row r="578" spans="1:9" x14ac:dyDescent="0.2">
      <c r="A578">
        <v>572</v>
      </c>
      <c r="B578" s="116">
        <v>59049</v>
      </c>
      <c r="D578" s="114">
        <f t="shared" si="10"/>
        <v>0</v>
      </c>
      <c r="E578" s="114">
        <f>amount_due*interest/12</f>
        <v>0</v>
      </c>
      <c r="F578" s="114">
        <f>IF(monthly_interest+amount_due&gt;regular_payment,regular_payment,monthly_interest+amount_due)</f>
        <v>0</v>
      </c>
      <c r="G578" s="114">
        <v>0</v>
      </c>
      <c r="H578" s="114">
        <f>additional_payment+scheduled</f>
        <v>0</v>
      </c>
      <c r="I578" s="114">
        <f>amount_due+monthly_interest-total_payment</f>
        <v>0</v>
      </c>
    </row>
    <row r="579" spans="1:9" x14ac:dyDescent="0.2">
      <c r="A579">
        <v>573</v>
      </c>
      <c r="B579" s="116">
        <v>59079</v>
      </c>
      <c r="D579" s="114">
        <f t="shared" si="10"/>
        <v>0</v>
      </c>
      <c r="E579" s="114">
        <f>amount_due*interest/12</f>
        <v>0</v>
      </c>
      <c r="F579" s="114">
        <f>IF(monthly_interest+amount_due&gt;regular_payment,regular_payment,monthly_interest+amount_due)</f>
        <v>0</v>
      </c>
      <c r="G579" s="114">
        <v>0</v>
      </c>
      <c r="H579" s="114">
        <f>additional_payment+scheduled</f>
        <v>0</v>
      </c>
      <c r="I579" s="114">
        <f>amount_due+monthly_interest-total_payment</f>
        <v>0</v>
      </c>
    </row>
    <row r="580" spans="1:9" x14ac:dyDescent="0.2">
      <c r="A580">
        <v>574</v>
      </c>
      <c r="B580" s="116">
        <v>59110</v>
      </c>
      <c r="D580" s="114">
        <f t="shared" si="10"/>
        <v>0</v>
      </c>
      <c r="E580" s="114">
        <f>amount_due*interest/12</f>
        <v>0</v>
      </c>
      <c r="F580" s="114">
        <f>IF(monthly_interest+amount_due&gt;regular_payment,regular_payment,monthly_interest+amount_due)</f>
        <v>0</v>
      </c>
      <c r="G580" s="114">
        <v>0</v>
      </c>
      <c r="H580" s="114">
        <f>additional_payment+scheduled</f>
        <v>0</v>
      </c>
      <c r="I580" s="114">
        <f>amount_due+monthly_interest-total_payment</f>
        <v>0</v>
      </c>
    </row>
    <row r="581" spans="1:9" x14ac:dyDescent="0.2">
      <c r="A581">
        <v>575</v>
      </c>
      <c r="B581" s="116">
        <v>59140</v>
      </c>
      <c r="D581" s="114">
        <f t="shared" si="10"/>
        <v>0</v>
      </c>
      <c r="E581" s="114">
        <f>amount_due*interest/12</f>
        <v>0</v>
      </c>
      <c r="F581" s="114">
        <f>IF(monthly_interest+amount_due&gt;regular_payment,regular_payment,monthly_interest+amount_due)</f>
        <v>0</v>
      </c>
      <c r="G581" s="114">
        <v>0</v>
      </c>
      <c r="H581" s="114">
        <f>additional_payment+scheduled</f>
        <v>0</v>
      </c>
      <c r="I581" s="114">
        <f>amount_due+monthly_interest-total_payment</f>
        <v>0</v>
      </c>
    </row>
    <row r="582" spans="1:9" x14ac:dyDescent="0.2">
      <c r="A582">
        <v>576</v>
      </c>
      <c r="B582" s="116">
        <v>59171</v>
      </c>
      <c r="D582" s="114">
        <f t="shared" si="10"/>
        <v>0</v>
      </c>
      <c r="E582" s="114">
        <f>amount_due*interest/12</f>
        <v>0</v>
      </c>
      <c r="F582" s="114">
        <f>IF(monthly_interest+amount_due&gt;regular_payment,regular_payment,monthly_interest+amount_due)</f>
        <v>0</v>
      </c>
      <c r="G582" s="114">
        <v>0</v>
      </c>
      <c r="H582" s="114">
        <f>additional_payment+scheduled</f>
        <v>0</v>
      </c>
      <c r="I582" s="114">
        <f>amount_due+monthly_interest-total_payment</f>
        <v>0</v>
      </c>
    </row>
    <row r="583" spans="1:9" x14ac:dyDescent="0.2">
      <c r="A583">
        <v>577</v>
      </c>
      <c r="B583" s="116">
        <v>59202</v>
      </c>
      <c r="D583" s="114">
        <f t="shared" si="10"/>
        <v>0</v>
      </c>
      <c r="E583" s="114">
        <f>amount_due*interest/12</f>
        <v>0</v>
      </c>
      <c r="F583" s="114">
        <f>IF(monthly_interest+amount_due&gt;regular_payment,regular_payment,monthly_interest+amount_due)</f>
        <v>0</v>
      </c>
      <c r="G583" s="114">
        <v>0</v>
      </c>
      <c r="H583" s="114">
        <f>additional_payment+scheduled</f>
        <v>0</v>
      </c>
      <c r="I583" s="114">
        <f>amount_due+monthly_interest-total_payment</f>
        <v>0</v>
      </c>
    </row>
    <row r="584" spans="1:9" x14ac:dyDescent="0.2">
      <c r="A584">
        <v>578</v>
      </c>
      <c r="B584" s="116">
        <v>59230</v>
      </c>
      <c r="D584" s="114">
        <f t="shared" si="10"/>
        <v>0</v>
      </c>
      <c r="E584" s="114">
        <f>amount_due*interest/12</f>
        <v>0</v>
      </c>
      <c r="F584" s="114">
        <f>IF(monthly_interest+amount_due&gt;regular_payment,regular_payment,monthly_interest+amount_due)</f>
        <v>0</v>
      </c>
      <c r="G584" s="114">
        <v>0</v>
      </c>
      <c r="H584" s="114">
        <f>additional_payment+scheduled</f>
        <v>0</v>
      </c>
      <c r="I584" s="114">
        <f>amount_due+monthly_interest-total_payment</f>
        <v>0</v>
      </c>
    </row>
    <row r="585" spans="1:9" x14ac:dyDescent="0.2">
      <c r="A585">
        <v>579</v>
      </c>
      <c r="B585" s="116">
        <v>59261</v>
      </c>
      <c r="D585" s="114">
        <f t="shared" si="10"/>
        <v>0</v>
      </c>
      <c r="E585" s="114">
        <f>amount_due*interest/12</f>
        <v>0</v>
      </c>
      <c r="F585" s="114">
        <f>IF(monthly_interest+amount_due&gt;regular_payment,regular_payment,monthly_interest+amount_due)</f>
        <v>0</v>
      </c>
      <c r="G585" s="114">
        <v>0</v>
      </c>
      <c r="H585" s="114">
        <f>additional_payment+scheduled</f>
        <v>0</v>
      </c>
      <c r="I585" s="114">
        <f>amount_due+monthly_interest-total_payment</f>
        <v>0</v>
      </c>
    </row>
    <row r="586" spans="1:9" x14ac:dyDescent="0.2">
      <c r="A586">
        <v>580</v>
      </c>
      <c r="B586" s="116">
        <v>59291</v>
      </c>
      <c r="D586" s="114">
        <f t="shared" si="10"/>
        <v>0</v>
      </c>
      <c r="E586" s="114">
        <f>amount_due*interest/12</f>
        <v>0</v>
      </c>
      <c r="F586" s="114">
        <f>IF(monthly_interest+amount_due&gt;regular_payment,regular_payment,monthly_interest+amount_due)</f>
        <v>0</v>
      </c>
      <c r="G586" s="114">
        <v>0</v>
      </c>
      <c r="H586" s="114">
        <f>additional_payment+scheduled</f>
        <v>0</v>
      </c>
      <c r="I586" s="114">
        <f>amount_due+monthly_interest-total_payment</f>
        <v>0</v>
      </c>
    </row>
    <row r="587" spans="1:9" x14ac:dyDescent="0.2">
      <c r="A587">
        <v>581</v>
      </c>
      <c r="B587" s="116">
        <v>59322</v>
      </c>
      <c r="D587" s="114">
        <f t="shared" si="10"/>
        <v>0</v>
      </c>
      <c r="E587" s="114">
        <f>amount_due*interest/12</f>
        <v>0</v>
      </c>
      <c r="F587" s="114">
        <f>IF(monthly_interest+amount_due&gt;regular_payment,regular_payment,monthly_interest+amount_due)</f>
        <v>0</v>
      </c>
      <c r="G587" s="114">
        <v>0</v>
      </c>
      <c r="H587" s="114">
        <f>additional_payment+scheduled</f>
        <v>0</v>
      </c>
      <c r="I587" s="114">
        <f>amount_due+monthly_interest-total_payment</f>
        <v>0</v>
      </c>
    </row>
    <row r="588" spans="1:9" x14ac:dyDescent="0.2">
      <c r="A588">
        <v>582</v>
      </c>
      <c r="B588" s="116">
        <v>59352</v>
      </c>
      <c r="D588" s="114">
        <f t="shared" si="10"/>
        <v>0</v>
      </c>
      <c r="E588" s="114">
        <f>amount_due*interest/12</f>
        <v>0</v>
      </c>
      <c r="F588" s="114">
        <f>IF(monthly_interest+amount_due&gt;regular_payment,regular_payment,monthly_interest+amount_due)</f>
        <v>0</v>
      </c>
      <c r="G588" s="114">
        <v>0</v>
      </c>
      <c r="H588" s="114">
        <f>additional_payment+scheduled</f>
        <v>0</v>
      </c>
      <c r="I588" s="114">
        <f>amount_due+monthly_interest-total_payment</f>
        <v>0</v>
      </c>
    </row>
    <row r="589" spans="1:9" x14ac:dyDescent="0.2">
      <c r="A589">
        <v>583</v>
      </c>
      <c r="B589" s="116">
        <v>59383</v>
      </c>
      <c r="D589" s="114">
        <f t="shared" si="10"/>
        <v>0</v>
      </c>
      <c r="E589" s="114">
        <f>amount_due*interest/12</f>
        <v>0</v>
      </c>
      <c r="F589" s="114">
        <f>IF(monthly_interest+amount_due&gt;regular_payment,regular_payment,monthly_interest+amount_due)</f>
        <v>0</v>
      </c>
      <c r="G589" s="114">
        <v>0</v>
      </c>
      <c r="H589" s="114">
        <f>additional_payment+scheduled</f>
        <v>0</v>
      </c>
      <c r="I589" s="114">
        <f>amount_due+monthly_interest-total_payment</f>
        <v>0</v>
      </c>
    </row>
    <row r="590" spans="1:9" x14ac:dyDescent="0.2">
      <c r="A590">
        <v>584</v>
      </c>
      <c r="B590" s="116">
        <v>59414</v>
      </c>
      <c r="D590" s="114">
        <f t="shared" si="10"/>
        <v>0</v>
      </c>
      <c r="E590" s="114">
        <f>amount_due*interest/12</f>
        <v>0</v>
      </c>
      <c r="F590" s="114">
        <f>IF(monthly_interest+amount_due&gt;regular_payment,regular_payment,monthly_interest+amount_due)</f>
        <v>0</v>
      </c>
      <c r="G590" s="114">
        <v>0</v>
      </c>
      <c r="H590" s="114">
        <f>additional_payment+scheduled</f>
        <v>0</v>
      </c>
      <c r="I590" s="114">
        <f>amount_due+monthly_interest-total_payment</f>
        <v>0</v>
      </c>
    </row>
    <row r="591" spans="1:9" x14ac:dyDescent="0.2">
      <c r="A591">
        <v>585</v>
      </c>
      <c r="B591" s="116">
        <v>59444</v>
      </c>
      <c r="D591" s="114">
        <f t="shared" si="10"/>
        <v>0</v>
      </c>
      <c r="E591" s="114">
        <f>amount_due*interest/12</f>
        <v>0</v>
      </c>
      <c r="F591" s="114">
        <f>IF(monthly_interest+amount_due&gt;regular_payment,regular_payment,monthly_interest+amount_due)</f>
        <v>0</v>
      </c>
      <c r="G591" s="114">
        <v>0</v>
      </c>
      <c r="H591" s="114">
        <f>additional_payment+scheduled</f>
        <v>0</v>
      </c>
      <c r="I591" s="114">
        <f>amount_due+monthly_interest-total_payment</f>
        <v>0</v>
      </c>
    </row>
    <row r="592" spans="1:9" x14ac:dyDescent="0.2">
      <c r="A592">
        <v>586</v>
      </c>
      <c r="B592" s="116">
        <v>59475</v>
      </c>
      <c r="D592" s="114">
        <f t="shared" si="10"/>
        <v>0</v>
      </c>
      <c r="E592" s="114">
        <f>amount_due*interest/12</f>
        <v>0</v>
      </c>
      <c r="F592" s="114">
        <f>IF(monthly_interest+amount_due&gt;regular_payment,regular_payment,monthly_interest+amount_due)</f>
        <v>0</v>
      </c>
      <c r="G592" s="114">
        <v>0</v>
      </c>
      <c r="H592" s="114">
        <f>additional_payment+scheduled</f>
        <v>0</v>
      </c>
      <c r="I592" s="114">
        <f>amount_due+monthly_interest-total_payment</f>
        <v>0</v>
      </c>
    </row>
    <row r="593" spans="1:9" x14ac:dyDescent="0.2">
      <c r="A593">
        <v>587</v>
      </c>
      <c r="B593" s="116">
        <v>59505</v>
      </c>
      <c r="D593" s="114">
        <f t="shared" si="10"/>
        <v>0</v>
      </c>
      <c r="E593" s="114">
        <f>amount_due*interest/12</f>
        <v>0</v>
      </c>
      <c r="F593" s="114">
        <f>IF(monthly_interest+amount_due&gt;regular_payment,regular_payment,monthly_interest+amount_due)</f>
        <v>0</v>
      </c>
      <c r="G593" s="114">
        <v>0</v>
      </c>
      <c r="H593" s="114">
        <f>additional_payment+scheduled</f>
        <v>0</v>
      </c>
      <c r="I593" s="114">
        <f>amount_due+monthly_interest-total_payment</f>
        <v>0</v>
      </c>
    </row>
    <row r="594" spans="1:9" x14ac:dyDescent="0.2">
      <c r="A594">
        <v>588</v>
      </c>
      <c r="B594" s="116">
        <v>59536</v>
      </c>
      <c r="D594" s="114">
        <f t="shared" si="10"/>
        <v>0</v>
      </c>
      <c r="E594" s="114">
        <f>amount_due*interest/12</f>
        <v>0</v>
      </c>
      <c r="F594" s="114">
        <f>IF(monthly_interest+amount_due&gt;regular_payment,regular_payment,monthly_interest+amount_due)</f>
        <v>0</v>
      </c>
      <c r="G594" s="114">
        <v>0</v>
      </c>
      <c r="H594" s="114">
        <f>additional_payment+scheduled</f>
        <v>0</v>
      </c>
      <c r="I594" s="114">
        <f>amount_due+monthly_interest-total_payment</f>
        <v>0</v>
      </c>
    </row>
    <row r="595" spans="1:9" x14ac:dyDescent="0.2">
      <c r="A595">
        <v>589</v>
      </c>
      <c r="B595" s="116">
        <v>59567</v>
      </c>
      <c r="D595" s="114">
        <f t="shared" si="10"/>
        <v>0</v>
      </c>
      <c r="E595" s="114">
        <f>amount_due*interest/12</f>
        <v>0</v>
      </c>
      <c r="F595" s="114">
        <f>IF(monthly_interest+amount_due&gt;regular_payment,regular_payment,monthly_interest+amount_due)</f>
        <v>0</v>
      </c>
      <c r="G595" s="114">
        <v>0</v>
      </c>
      <c r="H595" s="114">
        <f>additional_payment+scheduled</f>
        <v>0</v>
      </c>
      <c r="I595" s="114">
        <f>amount_due+monthly_interest-total_payment</f>
        <v>0</v>
      </c>
    </row>
    <row r="596" spans="1:9" x14ac:dyDescent="0.2">
      <c r="A596">
        <v>590</v>
      </c>
      <c r="B596" s="116">
        <v>59595</v>
      </c>
      <c r="D596" s="114">
        <f t="shared" si="10"/>
        <v>0</v>
      </c>
      <c r="E596" s="114">
        <f>amount_due*interest/12</f>
        <v>0</v>
      </c>
      <c r="F596" s="114">
        <f>IF(monthly_interest+amount_due&gt;regular_payment,regular_payment,monthly_interest+amount_due)</f>
        <v>0</v>
      </c>
      <c r="G596" s="114">
        <v>0</v>
      </c>
      <c r="H596" s="114">
        <f>additional_payment+scheduled</f>
        <v>0</v>
      </c>
      <c r="I596" s="114">
        <f>amount_due+monthly_interest-total_payment</f>
        <v>0</v>
      </c>
    </row>
    <row r="597" spans="1:9" x14ac:dyDescent="0.2">
      <c r="A597">
        <v>591</v>
      </c>
      <c r="B597" s="116">
        <v>59626</v>
      </c>
      <c r="D597" s="114">
        <f t="shared" si="10"/>
        <v>0</v>
      </c>
      <c r="E597" s="114">
        <f>amount_due*interest/12</f>
        <v>0</v>
      </c>
      <c r="F597" s="114">
        <f>IF(monthly_interest+amount_due&gt;regular_payment,regular_payment,monthly_interest+amount_due)</f>
        <v>0</v>
      </c>
      <c r="G597" s="114">
        <v>0</v>
      </c>
      <c r="H597" s="114">
        <f>additional_payment+scheduled</f>
        <v>0</v>
      </c>
      <c r="I597" s="114">
        <f>amount_due+monthly_interest-total_payment</f>
        <v>0</v>
      </c>
    </row>
    <row r="598" spans="1:9" x14ac:dyDescent="0.2">
      <c r="A598">
        <v>592</v>
      </c>
      <c r="B598" s="116">
        <v>59656</v>
      </c>
      <c r="D598" s="114">
        <f t="shared" si="10"/>
        <v>0</v>
      </c>
      <c r="E598" s="114">
        <f>amount_due*interest/12</f>
        <v>0</v>
      </c>
      <c r="F598" s="114">
        <f>IF(monthly_interest+amount_due&gt;regular_payment,regular_payment,monthly_interest+amount_due)</f>
        <v>0</v>
      </c>
      <c r="G598" s="114">
        <v>0</v>
      </c>
      <c r="H598" s="114">
        <f>additional_payment+scheduled</f>
        <v>0</v>
      </c>
      <c r="I598" s="114">
        <f>amount_due+monthly_interest-total_payment</f>
        <v>0</v>
      </c>
    </row>
    <row r="599" spans="1:9" x14ac:dyDescent="0.2">
      <c r="A599">
        <v>593</v>
      </c>
      <c r="B599" s="116">
        <v>59687</v>
      </c>
      <c r="D599" s="114">
        <f t="shared" si="10"/>
        <v>0</v>
      </c>
      <c r="E599" s="114">
        <f>amount_due*interest/12</f>
        <v>0</v>
      </c>
      <c r="F599" s="114">
        <f>IF(monthly_interest+amount_due&gt;regular_payment,regular_payment,monthly_interest+amount_due)</f>
        <v>0</v>
      </c>
      <c r="G599" s="114">
        <v>0</v>
      </c>
      <c r="H599" s="114">
        <f>additional_payment+scheduled</f>
        <v>0</v>
      </c>
      <c r="I599" s="114">
        <f>amount_due+monthly_interest-total_payment</f>
        <v>0</v>
      </c>
    </row>
    <row r="600" spans="1:9" x14ac:dyDescent="0.2">
      <c r="A600">
        <v>594</v>
      </c>
      <c r="B600" s="116">
        <v>59717</v>
      </c>
      <c r="D600" s="114">
        <f t="shared" si="10"/>
        <v>0</v>
      </c>
      <c r="E600" s="114">
        <f>amount_due*interest/12</f>
        <v>0</v>
      </c>
      <c r="F600" s="114">
        <f>IF(monthly_interest+amount_due&gt;regular_payment,regular_payment,monthly_interest+amount_due)</f>
        <v>0</v>
      </c>
      <c r="G600" s="114">
        <v>0</v>
      </c>
      <c r="H600" s="114">
        <f>additional_payment+scheduled</f>
        <v>0</v>
      </c>
      <c r="I600" s="114">
        <f>amount_due+monthly_interest-total_payment</f>
        <v>0</v>
      </c>
    </row>
    <row r="601" spans="1:9" x14ac:dyDescent="0.2">
      <c r="A601">
        <v>595</v>
      </c>
      <c r="B601" s="116">
        <v>59748</v>
      </c>
      <c r="D601" s="114">
        <f t="shared" si="10"/>
        <v>0</v>
      </c>
      <c r="E601" s="114">
        <f>amount_due*interest/12</f>
        <v>0</v>
      </c>
      <c r="F601" s="114">
        <f>IF(monthly_interest+amount_due&gt;regular_payment,regular_payment,monthly_interest+amount_due)</f>
        <v>0</v>
      </c>
      <c r="G601" s="114">
        <v>0</v>
      </c>
      <c r="H601" s="114">
        <f>additional_payment+scheduled</f>
        <v>0</v>
      </c>
      <c r="I601" s="114">
        <f>amount_due+monthly_interest-total_payment</f>
        <v>0</v>
      </c>
    </row>
    <row r="602" spans="1:9" x14ac:dyDescent="0.2">
      <c r="A602">
        <v>596</v>
      </c>
      <c r="B602" s="116">
        <v>59779</v>
      </c>
      <c r="D602" s="114">
        <f t="shared" si="10"/>
        <v>0</v>
      </c>
      <c r="E602" s="114">
        <f>amount_due*interest/12</f>
        <v>0</v>
      </c>
      <c r="F602" s="114">
        <f>IF(monthly_interest+amount_due&gt;regular_payment,regular_payment,monthly_interest+amount_due)</f>
        <v>0</v>
      </c>
      <c r="G602" s="114">
        <v>0</v>
      </c>
      <c r="H602" s="114">
        <f>additional_payment+scheduled</f>
        <v>0</v>
      </c>
      <c r="I602" s="114">
        <f>amount_due+monthly_interest-total_payment</f>
        <v>0</v>
      </c>
    </row>
    <row r="603" spans="1:9" x14ac:dyDescent="0.2">
      <c r="A603">
        <v>597</v>
      </c>
      <c r="B603" s="116">
        <v>59809</v>
      </c>
      <c r="D603" s="114">
        <f t="shared" si="10"/>
        <v>0</v>
      </c>
      <c r="E603" s="114">
        <f>amount_due*interest/12</f>
        <v>0</v>
      </c>
      <c r="F603" s="114">
        <f>IF(monthly_interest+amount_due&gt;regular_payment,regular_payment,monthly_interest+amount_due)</f>
        <v>0</v>
      </c>
      <c r="G603" s="114">
        <v>0</v>
      </c>
      <c r="H603" s="114">
        <f>additional_payment+scheduled</f>
        <v>0</v>
      </c>
      <c r="I603" s="114">
        <f>amount_due+monthly_interest-total_payment</f>
        <v>0</v>
      </c>
    </row>
    <row r="604" spans="1:9" x14ac:dyDescent="0.2">
      <c r="A604">
        <v>598</v>
      </c>
      <c r="B604" s="116">
        <v>59840</v>
      </c>
      <c r="D604" s="114">
        <f t="shared" si="10"/>
        <v>0</v>
      </c>
      <c r="E604" s="114">
        <f>amount_due*interest/12</f>
        <v>0</v>
      </c>
      <c r="F604" s="114">
        <f>IF(monthly_interest+amount_due&gt;regular_payment,regular_payment,monthly_interest+amount_due)</f>
        <v>0</v>
      </c>
      <c r="G604" s="114">
        <v>0</v>
      </c>
      <c r="H604" s="114">
        <f>additional_payment+scheduled</f>
        <v>0</v>
      </c>
      <c r="I604" s="114">
        <f>amount_due+monthly_interest-total_payment</f>
        <v>0</v>
      </c>
    </row>
    <row r="605" spans="1:9" x14ac:dyDescent="0.2">
      <c r="A605">
        <v>599</v>
      </c>
      <c r="B605" s="116">
        <v>59870</v>
      </c>
      <c r="D605" s="114">
        <f t="shared" si="10"/>
        <v>0</v>
      </c>
      <c r="E605" s="114">
        <f>amount_due*interest/12</f>
        <v>0</v>
      </c>
      <c r="F605" s="114">
        <f>IF(monthly_interest+amount_due&gt;regular_payment,regular_payment,monthly_interest+amount_due)</f>
        <v>0</v>
      </c>
      <c r="G605" s="114">
        <v>0</v>
      </c>
      <c r="H605" s="114">
        <f>additional_payment+scheduled</f>
        <v>0</v>
      </c>
      <c r="I605" s="114">
        <f>amount_due+monthly_interest-total_payment</f>
        <v>0</v>
      </c>
    </row>
    <row r="606" spans="1:9" x14ac:dyDescent="0.2">
      <c r="A606">
        <v>600</v>
      </c>
      <c r="B606" s="116">
        <v>59901</v>
      </c>
      <c r="D606" s="114">
        <f t="shared" si="10"/>
        <v>0</v>
      </c>
      <c r="E606" s="114">
        <f>amount_due*interest/12</f>
        <v>0</v>
      </c>
      <c r="F606" s="114">
        <f>IF(monthly_interest+amount_due&gt;regular_payment,regular_payment,monthly_interest+amount_due)</f>
        <v>0</v>
      </c>
      <c r="G606" s="114">
        <v>0</v>
      </c>
      <c r="H606" s="114">
        <f>additional_payment+scheduled</f>
        <v>0</v>
      </c>
      <c r="I606" s="114">
        <f>amount_due+monthly_interest-total_payment</f>
        <v>0</v>
      </c>
    </row>
    <row r="607" spans="1:9" x14ac:dyDescent="0.2">
      <c r="A607">
        <v>601</v>
      </c>
      <c r="B607" s="116">
        <v>59932</v>
      </c>
      <c r="D607" s="114">
        <f t="shared" si="10"/>
        <v>0</v>
      </c>
      <c r="E607" s="114">
        <f>amount_due*interest/12</f>
        <v>0</v>
      </c>
      <c r="F607" s="114">
        <f>IF(monthly_interest+amount_due&gt;regular_payment,regular_payment,monthly_interest+amount_due)</f>
        <v>0</v>
      </c>
      <c r="G607" s="114">
        <v>0</v>
      </c>
      <c r="H607" s="114">
        <f>additional_payment+scheduled</f>
        <v>0</v>
      </c>
      <c r="I607" s="114">
        <f>amount_due+monthly_interest-total_payment</f>
        <v>0</v>
      </c>
    </row>
    <row r="608" spans="1:9" x14ac:dyDescent="0.2">
      <c r="A608">
        <v>602</v>
      </c>
      <c r="B608" s="116">
        <v>59961</v>
      </c>
      <c r="D608" s="114">
        <f t="shared" si="10"/>
        <v>0</v>
      </c>
      <c r="E608" s="114">
        <f>amount_due*interest/12</f>
        <v>0</v>
      </c>
      <c r="F608" s="114">
        <f>IF(monthly_interest+amount_due&gt;regular_payment,regular_payment,monthly_interest+amount_due)</f>
        <v>0</v>
      </c>
      <c r="G608" s="114">
        <v>0</v>
      </c>
      <c r="H608" s="114">
        <f>additional_payment+scheduled</f>
        <v>0</v>
      </c>
      <c r="I608" s="114">
        <f>amount_due+monthly_interest-total_payment</f>
        <v>0</v>
      </c>
    </row>
    <row r="609" spans="1:9" x14ac:dyDescent="0.2">
      <c r="A609">
        <v>603</v>
      </c>
      <c r="B609" s="116">
        <v>59992</v>
      </c>
      <c r="D609" s="114">
        <f t="shared" si="10"/>
        <v>0</v>
      </c>
      <c r="E609" s="114">
        <f>amount_due*interest/12</f>
        <v>0</v>
      </c>
      <c r="F609" s="114">
        <f>IF(monthly_interest+amount_due&gt;regular_payment,regular_payment,monthly_interest+amount_due)</f>
        <v>0</v>
      </c>
      <c r="G609" s="114">
        <v>0</v>
      </c>
      <c r="H609" s="114">
        <f>additional_payment+scheduled</f>
        <v>0</v>
      </c>
      <c r="I609" s="114">
        <f>amount_due+monthly_interest-total_payment</f>
        <v>0</v>
      </c>
    </row>
    <row r="610" spans="1:9" x14ac:dyDescent="0.2">
      <c r="A610">
        <v>604</v>
      </c>
      <c r="B610" s="116">
        <v>60022</v>
      </c>
      <c r="D610" s="114">
        <f t="shared" si="10"/>
        <v>0</v>
      </c>
      <c r="E610" s="114">
        <f>amount_due*interest/12</f>
        <v>0</v>
      </c>
      <c r="F610" s="114">
        <f>IF(monthly_interest+amount_due&gt;regular_payment,regular_payment,monthly_interest+amount_due)</f>
        <v>0</v>
      </c>
      <c r="G610" s="114">
        <v>0</v>
      </c>
      <c r="H610" s="114">
        <f>additional_payment+scheduled</f>
        <v>0</v>
      </c>
      <c r="I610" s="114">
        <f>amount_due+monthly_interest-total_payment</f>
        <v>0</v>
      </c>
    </row>
    <row r="611" spans="1:9" x14ac:dyDescent="0.2">
      <c r="A611">
        <v>605</v>
      </c>
      <c r="B611" s="116">
        <v>60053</v>
      </c>
      <c r="D611" s="114">
        <f t="shared" si="10"/>
        <v>0</v>
      </c>
      <c r="E611" s="114">
        <f>amount_due*interest/12</f>
        <v>0</v>
      </c>
      <c r="F611" s="114">
        <f>IF(monthly_interest+amount_due&gt;regular_payment,regular_payment,monthly_interest+amount_due)</f>
        <v>0</v>
      </c>
      <c r="G611" s="114">
        <v>0</v>
      </c>
      <c r="H611" s="114">
        <f>additional_payment+scheduled</f>
        <v>0</v>
      </c>
      <c r="I611" s="114">
        <f>amount_due+monthly_interest-total_payment</f>
        <v>0</v>
      </c>
    </row>
    <row r="612" spans="1:9" x14ac:dyDescent="0.2">
      <c r="A612">
        <v>606</v>
      </c>
      <c r="B612" s="116">
        <v>60083</v>
      </c>
      <c r="D612" s="114">
        <f t="shared" si="10"/>
        <v>0</v>
      </c>
      <c r="E612" s="114">
        <f>amount_due*interest/12</f>
        <v>0</v>
      </c>
      <c r="F612" s="114">
        <f>IF(monthly_interest+amount_due&gt;regular_payment,regular_payment,monthly_interest+amount_due)</f>
        <v>0</v>
      </c>
      <c r="G612" s="114">
        <v>0</v>
      </c>
      <c r="H612" s="114">
        <f>additional_payment+scheduled</f>
        <v>0</v>
      </c>
      <c r="I612" s="114">
        <f>amount_due+monthly_interest-total_payment</f>
        <v>0</v>
      </c>
    </row>
    <row r="613" spans="1:9" x14ac:dyDescent="0.2">
      <c r="A613">
        <v>607</v>
      </c>
      <c r="B613" s="116">
        <v>60114</v>
      </c>
      <c r="D613" s="114">
        <f t="shared" si="10"/>
        <v>0</v>
      </c>
      <c r="E613" s="114">
        <f>amount_due*interest/12</f>
        <v>0</v>
      </c>
      <c r="F613" s="114">
        <f>IF(monthly_interest+amount_due&gt;regular_payment,regular_payment,monthly_interest+amount_due)</f>
        <v>0</v>
      </c>
      <c r="G613" s="114">
        <v>0</v>
      </c>
      <c r="H613" s="114">
        <f>additional_payment+scheduled</f>
        <v>0</v>
      </c>
      <c r="I613" s="114">
        <f>amount_due+monthly_interest-total_payment</f>
        <v>0</v>
      </c>
    </row>
    <row r="614" spans="1:9" x14ac:dyDescent="0.2">
      <c r="A614">
        <v>608</v>
      </c>
      <c r="B614" s="116">
        <v>60145</v>
      </c>
      <c r="D614" s="114">
        <f t="shared" si="10"/>
        <v>0</v>
      </c>
      <c r="E614" s="114">
        <f>amount_due*interest/12</f>
        <v>0</v>
      </c>
      <c r="F614" s="114">
        <f>IF(monthly_interest+amount_due&gt;regular_payment,regular_payment,monthly_interest+amount_due)</f>
        <v>0</v>
      </c>
      <c r="G614" s="114">
        <v>0</v>
      </c>
      <c r="H614" s="114">
        <f>additional_payment+scheduled</f>
        <v>0</v>
      </c>
      <c r="I614" s="114">
        <f>amount_due+monthly_interest-total_payment</f>
        <v>0</v>
      </c>
    </row>
    <row r="615" spans="1:9" x14ac:dyDescent="0.2">
      <c r="A615">
        <v>609</v>
      </c>
      <c r="B615" s="116">
        <v>60175</v>
      </c>
      <c r="D615" s="114">
        <f t="shared" si="10"/>
        <v>0</v>
      </c>
      <c r="E615" s="114">
        <f>amount_due*interest/12</f>
        <v>0</v>
      </c>
      <c r="F615" s="114">
        <f>IF(monthly_interest+amount_due&gt;regular_payment,regular_payment,monthly_interest+amount_due)</f>
        <v>0</v>
      </c>
      <c r="G615" s="114">
        <v>0</v>
      </c>
      <c r="H615" s="114">
        <f>additional_payment+scheduled</f>
        <v>0</v>
      </c>
      <c r="I615" s="114">
        <f>amount_due+monthly_interest-total_payment</f>
        <v>0</v>
      </c>
    </row>
    <row r="616" spans="1:9" x14ac:dyDescent="0.2">
      <c r="A616">
        <v>610</v>
      </c>
      <c r="B616" s="116">
        <v>60206</v>
      </c>
      <c r="D616" s="114">
        <f t="shared" si="10"/>
        <v>0</v>
      </c>
      <c r="E616" s="114">
        <f>amount_due*interest/12</f>
        <v>0</v>
      </c>
      <c r="F616" s="114">
        <f>IF(monthly_interest+amount_due&gt;regular_payment,regular_payment,monthly_interest+amount_due)</f>
        <v>0</v>
      </c>
      <c r="G616" s="114">
        <v>0</v>
      </c>
      <c r="H616" s="114">
        <f>additional_payment+scheduled</f>
        <v>0</v>
      </c>
      <c r="I616" s="114">
        <f>amount_due+monthly_interest-total_payment</f>
        <v>0</v>
      </c>
    </row>
    <row r="617" spans="1:9" x14ac:dyDescent="0.2">
      <c r="A617">
        <v>611</v>
      </c>
      <c r="B617" s="116">
        <v>60236</v>
      </c>
      <c r="D617" s="114">
        <f t="shared" si="10"/>
        <v>0</v>
      </c>
      <c r="E617" s="114">
        <f>amount_due*interest/12</f>
        <v>0</v>
      </c>
      <c r="F617" s="114">
        <f>IF(monthly_interest+amount_due&gt;regular_payment,regular_payment,monthly_interest+amount_due)</f>
        <v>0</v>
      </c>
      <c r="G617" s="114">
        <v>0</v>
      </c>
      <c r="H617" s="114">
        <f>additional_payment+scheduled</f>
        <v>0</v>
      </c>
      <c r="I617" s="114">
        <f>amount_due+monthly_interest-total_payment</f>
        <v>0</v>
      </c>
    </row>
    <row r="618" spans="1:9" x14ac:dyDescent="0.2">
      <c r="A618">
        <v>612</v>
      </c>
      <c r="B618" s="116">
        <v>60267</v>
      </c>
      <c r="D618" s="114">
        <f t="shared" si="10"/>
        <v>0</v>
      </c>
      <c r="E618" s="114">
        <f>amount_due*interest/12</f>
        <v>0</v>
      </c>
      <c r="F618" s="114">
        <f>IF(monthly_interest+amount_due&gt;regular_payment,regular_payment,monthly_interest+amount_due)</f>
        <v>0</v>
      </c>
      <c r="G618" s="114">
        <v>0</v>
      </c>
      <c r="H618" s="114">
        <f>additional_payment+scheduled</f>
        <v>0</v>
      </c>
      <c r="I618" s="114">
        <f>amount_due+monthly_interest-total_payment</f>
        <v>0</v>
      </c>
    </row>
    <row r="619" spans="1:9" x14ac:dyDescent="0.2">
      <c r="A619">
        <v>613</v>
      </c>
      <c r="B619" s="116">
        <v>60298</v>
      </c>
      <c r="D619" s="114">
        <f t="shared" si="10"/>
        <v>0</v>
      </c>
      <c r="E619" s="114">
        <f>amount_due*interest/12</f>
        <v>0</v>
      </c>
      <c r="F619" s="114">
        <f>IF(monthly_interest+amount_due&gt;regular_payment,regular_payment,monthly_interest+amount_due)</f>
        <v>0</v>
      </c>
      <c r="G619" s="114">
        <v>0</v>
      </c>
      <c r="H619" s="114">
        <f>additional_payment+scheduled</f>
        <v>0</v>
      </c>
      <c r="I619" s="114">
        <f>amount_due+monthly_interest-total_payment</f>
        <v>0</v>
      </c>
    </row>
    <row r="620" spans="1:9" x14ac:dyDescent="0.2">
      <c r="A620">
        <v>614</v>
      </c>
      <c r="B620" s="116">
        <v>60326</v>
      </c>
      <c r="D620" s="114">
        <f t="shared" si="10"/>
        <v>0</v>
      </c>
      <c r="E620" s="114">
        <f>amount_due*interest/12</f>
        <v>0</v>
      </c>
      <c r="F620" s="114">
        <f>IF(monthly_interest+amount_due&gt;regular_payment,regular_payment,monthly_interest+amount_due)</f>
        <v>0</v>
      </c>
      <c r="G620" s="114">
        <v>0</v>
      </c>
      <c r="H620" s="114">
        <f>additional_payment+scheduled</f>
        <v>0</v>
      </c>
      <c r="I620" s="114">
        <f>amount_due+monthly_interest-total_payment</f>
        <v>0</v>
      </c>
    </row>
    <row r="621" spans="1:9" x14ac:dyDescent="0.2">
      <c r="A621">
        <v>615</v>
      </c>
      <c r="B621" s="116">
        <v>60357</v>
      </c>
      <c r="D621" s="114">
        <f t="shared" si="10"/>
        <v>0</v>
      </c>
      <c r="E621" s="114">
        <f>amount_due*interest/12</f>
        <v>0</v>
      </c>
      <c r="F621" s="114">
        <f>IF(monthly_interest+amount_due&gt;regular_payment,regular_payment,monthly_interest+amount_due)</f>
        <v>0</v>
      </c>
      <c r="G621" s="114">
        <v>0</v>
      </c>
      <c r="H621" s="114">
        <f>additional_payment+scheduled</f>
        <v>0</v>
      </c>
      <c r="I621" s="114">
        <f>amount_due+monthly_interest-total_payment</f>
        <v>0</v>
      </c>
    </row>
    <row r="622" spans="1:9" x14ac:dyDescent="0.2">
      <c r="A622">
        <v>616</v>
      </c>
      <c r="B622" s="116">
        <v>60387</v>
      </c>
      <c r="D622" s="114">
        <f t="shared" si="10"/>
        <v>0</v>
      </c>
      <c r="E622" s="114">
        <f>amount_due*interest/12</f>
        <v>0</v>
      </c>
      <c r="F622" s="114">
        <f>IF(monthly_interest+amount_due&gt;regular_payment,regular_payment,monthly_interest+amount_due)</f>
        <v>0</v>
      </c>
      <c r="G622" s="114">
        <v>0</v>
      </c>
      <c r="H622" s="114">
        <f>additional_payment+scheduled</f>
        <v>0</v>
      </c>
      <c r="I622" s="114">
        <f>amount_due+monthly_interest-total_payment</f>
        <v>0</v>
      </c>
    </row>
    <row r="623" spans="1:9" x14ac:dyDescent="0.2">
      <c r="A623">
        <v>617</v>
      </c>
      <c r="B623" s="116">
        <v>60418</v>
      </c>
      <c r="D623" s="114">
        <f t="shared" si="10"/>
        <v>0</v>
      </c>
      <c r="E623" s="114">
        <f>amount_due*interest/12</f>
        <v>0</v>
      </c>
      <c r="F623" s="114">
        <f>IF(monthly_interest+amount_due&gt;regular_payment,regular_payment,monthly_interest+amount_due)</f>
        <v>0</v>
      </c>
      <c r="G623" s="114">
        <v>0</v>
      </c>
      <c r="H623" s="114">
        <f>additional_payment+scheduled</f>
        <v>0</v>
      </c>
      <c r="I623" s="114">
        <f>amount_due+monthly_interest-total_payment</f>
        <v>0</v>
      </c>
    </row>
    <row r="624" spans="1:9" x14ac:dyDescent="0.2">
      <c r="A624">
        <v>618</v>
      </c>
      <c r="B624" s="116">
        <v>60448</v>
      </c>
      <c r="D624" s="114">
        <f t="shared" si="10"/>
        <v>0</v>
      </c>
      <c r="E624" s="114">
        <f>amount_due*interest/12</f>
        <v>0</v>
      </c>
      <c r="F624" s="114">
        <f>IF(monthly_interest+amount_due&gt;regular_payment,regular_payment,monthly_interest+amount_due)</f>
        <v>0</v>
      </c>
      <c r="G624" s="114">
        <v>0</v>
      </c>
      <c r="H624" s="114">
        <f>additional_payment+scheduled</f>
        <v>0</v>
      </c>
      <c r="I624" s="114">
        <f>amount_due+monthly_interest-total_payment</f>
        <v>0</v>
      </c>
    </row>
    <row r="625" spans="1:9" x14ac:dyDescent="0.2">
      <c r="A625">
        <v>619</v>
      </c>
      <c r="B625" s="116">
        <v>60479</v>
      </c>
      <c r="D625" s="114">
        <f t="shared" si="10"/>
        <v>0</v>
      </c>
      <c r="E625" s="114">
        <f>amount_due*interest/12</f>
        <v>0</v>
      </c>
      <c r="F625" s="114">
        <f>IF(monthly_interest+amount_due&gt;regular_payment,regular_payment,monthly_interest+amount_due)</f>
        <v>0</v>
      </c>
      <c r="G625" s="114">
        <v>0</v>
      </c>
      <c r="H625" s="114">
        <f>additional_payment+scheduled</f>
        <v>0</v>
      </c>
      <c r="I625" s="114">
        <f>amount_due+monthly_interest-total_payment</f>
        <v>0</v>
      </c>
    </row>
    <row r="626" spans="1:9" x14ac:dyDescent="0.2">
      <c r="A626">
        <v>620</v>
      </c>
      <c r="B626" s="116">
        <v>60510</v>
      </c>
      <c r="D626" s="114">
        <f t="shared" si="10"/>
        <v>0</v>
      </c>
      <c r="E626" s="114">
        <f>amount_due*interest/12</f>
        <v>0</v>
      </c>
      <c r="F626" s="114">
        <f>IF(monthly_interest+amount_due&gt;regular_payment,regular_payment,monthly_interest+amount_due)</f>
        <v>0</v>
      </c>
      <c r="G626" s="114">
        <v>0</v>
      </c>
      <c r="H626" s="114">
        <f>additional_payment+scheduled</f>
        <v>0</v>
      </c>
      <c r="I626" s="114">
        <f>amount_due+monthly_interest-total_payment</f>
        <v>0</v>
      </c>
    </row>
    <row r="627" spans="1:9" x14ac:dyDescent="0.2">
      <c r="A627">
        <v>621</v>
      </c>
      <c r="B627" s="116">
        <v>60540</v>
      </c>
      <c r="D627" s="114">
        <f t="shared" si="10"/>
        <v>0</v>
      </c>
      <c r="E627" s="114">
        <f>amount_due*interest/12</f>
        <v>0</v>
      </c>
      <c r="F627" s="114">
        <f>IF(monthly_interest+amount_due&gt;regular_payment,regular_payment,monthly_interest+amount_due)</f>
        <v>0</v>
      </c>
      <c r="G627" s="114">
        <v>0</v>
      </c>
      <c r="H627" s="114">
        <f>additional_payment+scheduled</f>
        <v>0</v>
      </c>
      <c r="I627" s="114">
        <f>amount_due+monthly_interest-total_payment</f>
        <v>0</v>
      </c>
    </row>
    <row r="628" spans="1:9" x14ac:dyDescent="0.2">
      <c r="A628">
        <v>622</v>
      </c>
      <c r="B628" s="116">
        <v>60571</v>
      </c>
      <c r="D628" s="114">
        <f t="shared" si="10"/>
        <v>0</v>
      </c>
      <c r="E628" s="114">
        <f>amount_due*interest/12</f>
        <v>0</v>
      </c>
      <c r="F628" s="114">
        <f>IF(monthly_interest+amount_due&gt;regular_payment,regular_payment,monthly_interest+amount_due)</f>
        <v>0</v>
      </c>
      <c r="G628" s="114">
        <v>0</v>
      </c>
      <c r="H628" s="114">
        <f>additional_payment+scheduled</f>
        <v>0</v>
      </c>
      <c r="I628" s="114">
        <f>amount_due+monthly_interest-total_payment</f>
        <v>0</v>
      </c>
    </row>
    <row r="629" spans="1:9" x14ac:dyDescent="0.2">
      <c r="A629">
        <v>623</v>
      </c>
      <c r="B629" s="116">
        <v>60601</v>
      </c>
      <c r="D629" s="114">
        <f t="shared" si="10"/>
        <v>0</v>
      </c>
      <c r="E629" s="114">
        <f>amount_due*interest/12</f>
        <v>0</v>
      </c>
      <c r="F629" s="114">
        <f>IF(monthly_interest+amount_due&gt;regular_payment,regular_payment,monthly_interest+amount_due)</f>
        <v>0</v>
      </c>
      <c r="G629" s="114">
        <v>0</v>
      </c>
      <c r="H629" s="114">
        <f>additional_payment+scheduled</f>
        <v>0</v>
      </c>
      <c r="I629" s="114">
        <f>amount_due+monthly_interest-total_payment</f>
        <v>0</v>
      </c>
    </row>
    <row r="630" spans="1:9" x14ac:dyDescent="0.2">
      <c r="A630">
        <v>624</v>
      </c>
      <c r="B630" s="116">
        <v>60632</v>
      </c>
      <c r="D630" s="114">
        <f t="shared" si="10"/>
        <v>0</v>
      </c>
      <c r="E630" s="114">
        <f>amount_due*interest/12</f>
        <v>0</v>
      </c>
      <c r="F630" s="114">
        <f>IF(monthly_interest+amount_due&gt;regular_payment,regular_payment,monthly_interest+amount_due)</f>
        <v>0</v>
      </c>
      <c r="G630" s="114">
        <v>0</v>
      </c>
      <c r="H630" s="114">
        <f>additional_payment+scheduled</f>
        <v>0</v>
      </c>
      <c r="I630" s="114">
        <f>amount_due+monthly_interest-total_payment</f>
        <v>0</v>
      </c>
    </row>
    <row r="631" spans="1:9" x14ac:dyDescent="0.2">
      <c r="A631">
        <v>625</v>
      </c>
      <c r="B631" s="116">
        <v>60663</v>
      </c>
      <c r="D631" s="114">
        <f t="shared" si="10"/>
        <v>0</v>
      </c>
      <c r="E631" s="114">
        <f>amount_due*interest/12</f>
        <v>0</v>
      </c>
      <c r="F631" s="114">
        <f>IF(monthly_interest+amount_due&gt;regular_payment,regular_payment,monthly_interest+amount_due)</f>
        <v>0</v>
      </c>
      <c r="G631" s="114">
        <v>0</v>
      </c>
      <c r="H631" s="114">
        <f>additional_payment+scheduled</f>
        <v>0</v>
      </c>
      <c r="I631" s="114">
        <f>amount_due+monthly_interest-total_payment</f>
        <v>0</v>
      </c>
    </row>
    <row r="632" spans="1:9" x14ac:dyDescent="0.2">
      <c r="A632">
        <v>626</v>
      </c>
      <c r="B632" s="116">
        <v>60691</v>
      </c>
      <c r="D632" s="114">
        <f t="shared" si="10"/>
        <v>0</v>
      </c>
      <c r="E632" s="114">
        <f>amount_due*interest/12</f>
        <v>0</v>
      </c>
      <c r="F632" s="114">
        <f>IF(monthly_interest+amount_due&gt;regular_payment,regular_payment,monthly_interest+amount_due)</f>
        <v>0</v>
      </c>
      <c r="G632" s="114">
        <v>0</v>
      </c>
      <c r="H632" s="114">
        <f>additional_payment+scheduled</f>
        <v>0</v>
      </c>
      <c r="I632" s="114">
        <f>amount_due+monthly_interest-total_payment</f>
        <v>0</v>
      </c>
    </row>
    <row r="633" spans="1:9" x14ac:dyDescent="0.2">
      <c r="A633">
        <v>627</v>
      </c>
      <c r="B633" s="116">
        <v>60722</v>
      </c>
      <c r="D633" s="114">
        <f t="shared" si="10"/>
        <v>0</v>
      </c>
      <c r="E633" s="114">
        <f>amount_due*interest/12</f>
        <v>0</v>
      </c>
      <c r="F633" s="114">
        <f>IF(monthly_interest+amount_due&gt;regular_payment,regular_payment,monthly_interest+amount_due)</f>
        <v>0</v>
      </c>
      <c r="G633" s="114">
        <v>0</v>
      </c>
      <c r="H633" s="114">
        <f>additional_payment+scheduled</f>
        <v>0</v>
      </c>
      <c r="I633" s="114">
        <f>amount_due+monthly_interest-total_payment</f>
        <v>0</v>
      </c>
    </row>
    <row r="634" spans="1:9" x14ac:dyDescent="0.2">
      <c r="A634">
        <v>628</v>
      </c>
      <c r="B634" s="116">
        <v>60752</v>
      </c>
      <c r="D634" s="114">
        <f t="shared" ref="D634:D697" si="11">I633</f>
        <v>0</v>
      </c>
      <c r="E634" s="114">
        <f>amount_due*interest/12</f>
        <v>0</v>
      </c>
      <c r="F634" s="114">
        <f>IF(monthly_interest+amount_due&gt;regular_payment,regular_payment,monthly_interest+amount_due)</f>
        <v>0</v>
      </c>
      <c r="G634" s="114">
        <v>0</v>
      </c>
      <c r="H634" s="114">
        <f>additional_payment+scheduled</f>
        <v>0</v>
      </c>
      <c r="I634" s="114">
        <f>amount_due+monthly_interest-total_payment</f>
        <v>0</v>
      </c>
    </row>
    <row r="635" spans="1:9" x14ac:dyDescent="0.2">
      <c r="A635">
        <v>629</v>
      </c>
      <c r="B635" s="116">
        <v>60783</v>
      </c>
      <c r="D635" s="114">
        <f t="shared" si="11"/>
        <v>0</v>
      </c>
      <c r="E635" s="114">
        <f>amount_due*interest/12</f>
        <v>0</v>
      </c>
      <c r="F635" s="114">
        <f>IF(monthly_interest+amount_due&gt;regular_payment,regular_payment,monthly_interest+amount_due)</f>
        <v>0</v>
      </c>
      <c r="G635" s="114">
        <v>0</v>
      </c>
      <c r="H635" s="114">
        <f>additional_payment+scheduled</f>
        <v>0</v>
      </c>
      <c r="I635" s="114">
        <f>amount_due+monthly_interest-total_payment</f>
        <v>0</v>
      </c>
    </row>
    <row r="636" spans="1:9" x14ac:dyDescent="0.2">
      <c r="A636">
        <v>630</v>
      </c>
      <c r="B636" s="116">
        <v>60813</v>
      </c>
      <c r="D636" s="114">
        <f t="shared" si="11"/>
        <v>0</v>
      </c>
      <c r="E636" s="114">
        <f>amount_due*interest/12</f>
        <v>0</v>
      </c>
      <c r="F636" s="114">
        <f>IF(monthly_interest+amount_due&gt;regular_payment,regular_payment,monthly_interest+amount_due)</f>
        <v>0</v>
      </c>
      <c r="G636" s="114">
        <v>0</v>
      </c>
      <c r="H636" s="114">
        <f>additional_payment+scheduled</f>
        <v>0</v>
      </c>
      <c r="I636" s="114">
        <f>amount_due+monthly_interest-total_payment</f>
        <v>0</v>
      </c>
    </row>
    <row r="637" spans="1:9" x14ac:dyDescent="0.2">
      <c r="A637">
        <v>631</v>
      </c>
      <c r="B637" s="116">
        <v>60844</v>
      </c>
      <c r="D637" s="114">
        <f t="shared" si="11"/>
        <v>0</v>
      </c>
      <c r="E637" s="114">
        <f>amount_due*interest/12</f>
        <v>0</v>
      </c>
      <c r="F637" s="114">
        <f>IF(monthly_interest+amount_due&gt;regular_payment,regular_payment,monthly_interest+amount_due)</f>
        <v>0</v>
      </c>
      <c r="G637" s="114">
        <v>0</v>
      </c>
      <c r="H637" s="114">
        <f>additional_payment+scheduled</f>
        <v>0</v>
      </c>
      <c r="I637" s="114">
        <f>amount_due+monthly_interest-total_payment</f>
        <v>0</v>
      </c>
    </row>
    <row r="638" spans="1:9" x14ac:dyDescent="0.2">
      <c r="A638">
        <v>632</v>
      </c>
      <c r="B638" s="116">
        <v>60875</v>
      </c>
      <c r="D638" s="114">
        <f t="shared" si="11"/>
        <v>0</v>
      </c>
      <c r="E638" s="114">
        <f>amount_due*interest/12</f>
        <v>0</v>
      </c>
      <c r="F638" s="114">
        <f>IF(monthly_interest+amount_due&gt;regular_payment,regular_payment,monthly_interest+amount_due)</f>
        <v>0</v>
      </c>
      <c r="G638" s="114">
        <v>0</v>
      </c>
      <c r="H638" s="114">
        <f>additional_payment+scheduled</f>
        <v>0</v>
      </c>
      <c r="I638" s="114">
        <f>amount_due+monthly_interest-total_payment</f>
        <v>0</v>
      </c>
    </row>
    <row r="639" spans="1:9" x14ac:dyDescent="0.2">
      <c r="A639">
        <v>633</v>
      </c>
      <c r="B639" s="116">
        <v>60905</v>
      </c>
      <c r="D639" s="114">
        <f t="shared" si="11"/>
        <v>0</v>
      </c>
      <c r="E639" s="114">
        <f>amount_due*interest/12</f>
        <v>0</v>
      </c>
      <c r="F639" s="114">
        <f>IF(monthly_interest+amount_due&gt;regular_payment,regular_payment,monthly_interest+amount_due)</f>
        <v>0</v>
      </c>
      <c r="G639" s="114">
        <v>0</v>
      </c>
      <c r="H639" s="114">
        <f>additional_payment+scheduled</f>
        <v>0</v>
      </c>
      <c r="I639" s="114">
        <f>amount_due+monthly_interest-total_payment</f>
        <v>0</v>
      </c>
    </row>
    <row r="640" spans="1:9" x14ac:dyDescent="0.2">
      <c r="A640">
        <v>634</v>
      </c>
      <c r="B640" s="116">
        <v>60936</v>
      </c>
      <c r="D640" s="114">
        <f t="shared" si="11"/>
        <v>0</v>
      </c>
      <c r="E640" s="114">
        <f>amount_due*interest/12</f>
        <v>0</v>
      </c>
      <c r="F640" s="114">
        <f>IF(monthly_interest+amount_due&gt;regular_payment,regular_payment,monthly_interest+amount_due)</f>
        <v>0</v>
      </c>
      <c r="G640" s="114">
        <v>0</v>
      </c>
      <c r="H640" s="114">
        <f>additional_payment+scheduled</f>
        <v>0</v>
      </c>
      <c r="I640" s="114">
        <f>amount_due+monthly_interest-total_payment</f>
        <v>0</v>
      </c>
    </row>
    <row r="641" spans="1:9" x14ac:dyDescent="0.2">
      <c r="A641">
        <v>635</v>
      </c>
      <c r="B641" s="116">
        <v>60966</v>
      </c>
      <c r="D641" s="114">
        <f t="shared" si="11"/>
        <v>0</v>
      </c>
      <c r="E641" s="114">
        <f>amount_due*interest/12</f>
        <v>0</v>
      </c>
      <c r="F641" s="114">
        <f>IF(monthly_interest+amount_due&gt;regular_payment,regular_payment,monthly_interest+amount_due)</f>
        <v>0</v>
      </c>
      <c r="G641" s="114">
        <v>0</v>
      </c>
      <c r="H641" s="114">
        <f>additional_payment+scheduled</f>
        <v>0</v>
      </c>
      <c r="I641" s="114">
        <f>amount_due+monthly_interest-total_payment</f>
        <v>0</v>
      </c>
    </row>
    <row r="642" spans="1:9" x14ac:dyDescent="0.2">
      <c r="A642">
        <v>636</v>
      </c>
      <c r="B642" s="116">
        <v>60997</v>
      </c>
      <c r="D642" s="114">
        <f t="shared" si="11"/>
        <v>0</v>
      </c>
      <c r="E642" s="114">
        <f>amount_due*interest/12</f>
        <v>0</v>
      </c>
      <c r="F642" s="114">
        <f>IF(monthly_interest+amount_due&gt;regular_payment,regular_payment,monthly_interest+amount_due)</f>
        <v>0</v>
      </c>
      <c r="G642" s="114">
        <v>0</v>
      </c>
      <c r="H642" s="114">
        <f>additional_payment+scheduled</f>
        <v>0</v>
      </c>
      <c r="I642" s="114">
        <f>amount_due+monthly_interest-total_payment</f>
        <v>0</v>
      </c>
    </row>
    <row r="643" spans="1:9" x14ac:dyDescent="0.2">
      <c r="A643">
        <v>637</v>
      </c>
      <c r="B643" s="116">
        <v>61028</v>
      </c>
      <c r="D643" s="114">
        <f t="shared" si="11"/>
        <v>0</v>
      </c>
      <c r="E643" s="114">
        <f>amount_due*interest/12</f>
        <v>0</v>
      </c>
      <c r="F643" s="114">
        <f>IF(monthly_interest+amount_due&gt;regular_payment,regular_payment,monthly_interest+amount_due)</f>
        <v>0</v>
      </c>
      <c r="G643" s="114">
        <v>0</v>
      </c>
      <c r="H643" s="114">
        <f>additional_payment+scheduled</f>
        <v>0</v>
      </c>
      <c r="I643" s="114">
        <f>amount_due+monthly_interest-total_payment</f>
        <v>0</v>
      </c>
    </row>
    <row r="644" spans="1:9" x14ac:dyDescent="0.2">
      <c r="A644">
        <v>638</v>
      </c>
      <c r="B644" s="116">
        <v>61056</v>
      </c>
      <c r="D644" s="114">
        <f t="shared" si="11"/>
        <v>0</v>
      </c>
      <c r="E644" s="114">
        <f>amount_due*interest/12</f>
        <v>0</v>
      </c>
      <c r="F644" s="114">
        <f>IF(monthly_interest+amount_due&gt;regular_payment,regular_payment,monthly_interest+amount_due)</f>
        <v>0</v>
      </c>
      <c r="G644" s="114">
        <v>0</v>
      </c>
      <c r="H644" s="114">
        <f>additional_payment+scheduled</f>
        <v>0</v>
      </c>
      <c r="I644" s="114">
        <f>amount_due+monthly_interest-total_payment</f>
        <v>0</v>
      </c>
    </row>
    <row r="645" spans="1:9" x14ac:dyDescent="0.2">
      <c r="A645">
        <v>639</v>
      </c>
      <c r="B645" s="116">
        <v>61087</v>
      </c>
      <c r="D645" s="114">
        <f t="shared" si="11"/>
        <v>0</v>
      </c>
      <c r="E645" s="114">
        <f>amount_due*interest/12</f>
        <v>0</v>
      </c>
      <c r="F645" s="114">
        <f>IF(monthly_interest+amount_due&gt;regular_payment,regular_payment,monthly_interest+amount_due)</f>
        <v>0</v>
      </c>
      <c r="G645" s="114">
        <v>0</v>
      </c>
      <c r="H645" s="114">
        <f>additional_payment+scheduled</f>
        <v>0</v>
      </c>
      <c r="I645" s="114">
        <f>amount_due+monthly_interest-total_payment</f>
        <v>0</v>
      </c>
    </row>
    <row r="646" spans="1:9" x14ac:dyDescent="0.2">
      <c r="A646">
        <v>640</v>
      </c>
      <c r="B646" s="116">
        <v>61117</v>
      </c>
      <c r="D646" s="114">
        <f t="shared" si="11"/>
        <v>0</v>
      </c>
      <c r="E646" s="114">
        <f>amount_due*interest/12</f>
        <v>0</v>
      </c>
      <c r="F646" s="114">
        <f>IF(monthly_interest+amount_due&gt;regular_payment,regular_payment,monthly_interest+amount_due)</f>
        <v>0</v>
      </c>
      <c r="G646" s="114">
        <v>0</v>
      </c>
      <c r="H646" s="114">
        <f>additional_payment+scheduled</f>
        <v>0</v>
      </c>
      <c r="I646" s="114">
        <f>amount_due+monthly_interest-total_payment</f>
        <v>0</v>
      </c>
    </row>
    <row r="647" spans="1:9" x14ac:dyDescent="0.2">
      <c r="A647">
        <v>641</v>
      </c>
      <c r="B647" s="116">
        <v>61148</v>
      </c>
      <c r="D647" s="114">
        <f t="shared" si="11"/>
        <v>0</v>
      </c>
      <c r="E647" s="114">
        <f>amount_due*interest/12</f>
        <v>0</v>
      </c>
      <c r="F647" s="114">
        <f>IF(monthly_interest+amount_due&gt;regular_payment,regular_payment,monthly_interest+amount_due)</f>
        <v>0</v>
      </c>
      <c r="G647" s="114">
        <v>0</v>
      </c>
      <c r="H647" s="114">
        <f>additional_payment+scheduled</f>
        <v>0</v>
      </c>
      <c r="I647" s="114">
        <f>amount_due+monthly_interest-total_payment</f>
        <v>0</v>
      </c>
    </row>
    <row r="648" spans="1:9" x14ac:dyDescent="0.2">
      <c r="A648">
        <v>642</v>
      </c>
      <c r="B648" s="116">
        <v>61178</v>
      </c>
      <c r="D648" s="114">
        <f t="shared" si="11"/>
        <v>0</v>
      </c>
      <c r="E648" s="114">
        <f>amount_due*interest/12</f>
        <v>0</v>
      </c>
      <c r="F648" s="114">
        <f>IF(monthly_interest+amount_due&gt;regular_payment,regular_payment,monthly_interest+amount_due)</f>
        <v>0</v>
      </c>
      <c r="G648" s="114">
        <v>0</v>
      </c>
      <c r="H648" s="114">
        <f>additional_payment+scheduled</f>
        <v>0</v>
      </c>
      <c r="I648" s="114">
        <f>amount_due+monthly_interest-total_payment</f>
        <v>0</v>
      </c>
    </row>
    <row r="649" spans="1:9" x14ac:dyDescent="0.2">
      <c r="A649">
        <v>643</v>
      </c>
      <c r="B649" s="116">
        <v>61209</v>
      </c>
      <c r="D649" s="114">
        <f t="shared" si="11"/>
        <v>0</v>
      </c>
      <c r="E649" s="114">
        <f>amount_due*interest/12</f>
        <v>0</v>
      </c>
      <c r="F649" s="114">
        <f>IF(monthly_interest+amount_due&gt;regular_payment,regular_payment,monthly_interest+amount_due)</f>
        <v>0</v>
      </c>
      <c r="G649" s="114">
        <v>0</v>
      </c>
      <c r="H649" s="114">
        <f>additional_payment+scheduled</f>
        <v>0</v>
      </c>
      <c r="I649" s="114">
        <f>amount_due+monthly_interest-total_payment</f>
        <v>0</v>
      </c>
    </row>
    <row r="650" spans="1:9" x14ac:dyDescent="0.2">
      <c r="A650">
        <v>644</v>
      </c>
      <c r="B650" s="116">
        <v>61240</v>
      </c>
      <c r="D650" s="114">
        <f t="shared" si="11"/>
        <v>0</v>
      </c>
      <c r="E650" s="114">
        <f>amount_due*interest/12</f>
        <v>0</v>
      </c>
      <c r="F650" s="114">
        <f>IF(monthly_interest+amount_due&gt;regular_payment,regular_payment,monthly_interest+amount_due)</f>
        <v>0</v>
      </c>
      <c r="G650" s="114">
        <v>0</v>
      </c>
      <c r="H650" s="114">
        <f>additional_payment+scheduled</f>
        <v>0</v>
      </c>
      <c r="I650" s="114">
        <f>amount_due+monthly_interest-total_payment</f>
        <v>0</v>
      </c>
    </row>
    <row r="651" spans="1:9" x14ac:dyDescent="0.2">
      <c r="A651">
        <v>645</v>
      </c>
      <c r="B651" s="116">
        <v>61270</v>
      </c>
      <c r="D651" s="114">
        <f t="shared" si="11"/>
        <v>0</v>
      </c>
      <c r="E651" s="114">
        <f>amount_due*interest/12</f>
        <v>0</v>
      </c>
      <c r="F651" s="114">
        <f>IF(monthly_interest+amount_due&gt;regular_payment,regular_payment,monthly_interest+amount_due)</f>
        <v>0</v>
      </c>
      <c r="G651" s="114">
        <v>0</v>
      </c>
      <c r="H651" s="114">
        <f>additional_payment+scheduled</f>
        <v>0</v>
      </c>
      <c r="I651" s="114">
        <f>amount_due+monthly_interest-total_payment</f>
        <v>0</v>
      </c>
    </row>
    <row r="652" spans="1:9" x14ac:dyDescent="0.2">
      <c r="A652">
        <v>646</v>
      </c>
      <c r="B652" s="116">
        <v>61301</v>
      </c>
      <c r="D652" s="114">
        <f t="shared" si="11"/>
        <v>0</v>
      </c>
      <c r="E652" s="114">
        <f>amount_due*interest/12</f>
        <v>0</v>
      </c>
      <c r="F652" s="114">
        <f>IF(monthly_interest+amount_due&gt;regular_payment,regular_payment,monthly_interest+amount_due)</f>
        <v>0</v>
      </c>
      <c r="G652" s="114">
        <v>0</v>
      </c>
      <c r="H652" s="114">
        <f>additional_payment+scheduled</f>
        <v>0</v>
      </c>
      <c r="I652" s="114">
        <f>amount_due+monthly_interest-total_payment</f>
        <v>0</v>
      </c>
    </row>
    <row r="653" spans="1:9" x14ac:dyDescent="0.2">
      <c r="A653">
        <v>647</v>
      </c>
      <c r="B653" s="116">
        <v>61331</v>
      </c>
      <c r="D653" s="114">
        <f t="shared" si="11"/>
        <v>0</v>
      </c>
      <c r="E653" s="114">
        <f>amount_due*interest/12</f>
        <v>0</v>
      </c>
      <c r="F653" s="114">
        <f>IF(monthly_interest+amount_due&gt;regular_payment,regular_payment,monthly_interest+amount_due)</f>
        <v>0</v>
      </c>
      <c r="G653" s="114">
        <v>0</v>
      </c>
      <c r="H653" s="114">
        <f>additional_payment+scheduled</f>
        <v>0</v>
      </c>
      <c r="I653" s="114">
        <f>amount_due+monthly_interest-total_payment</f>
        <v>0</v>
      </c>
    </row>
    <row r="654" spans="1:9" x14ac:dyDescent="0.2">
      <c r="A654">
        <v>648</v>
      </c>
      <c r="B654" s="116">
        <v>61362</v>
      </c>
      <c r="D654" s="114">
        <f t="shared" si="11"/>
        <v>0</v>
      </c>
      <c r="E654" s="114">
        <f>amount_due*interest/12</f>
        <v>0</v>
      </c>
      <c r="F654" s="114">
        <f>IF(monthly_interest+amount_due&gt;regular_payment,regular_payment,monthly_interest+amount_due)</f>
        <v>0</v>
      </c>
      <c r="G654" s="114">
        <v>0</v>
      </c>
      <c r="H654" s="114">
        <f>additional_payment+scheduled</f>
        <v>0</v>
      </c>
      <c r="I654" s="114">
        <f>amount_due+monthly_interest-total_payment</f>
        <v>0</v>
      </c>
    </row>
    <row r="655" spans="1:9" x14ac:dyDescent="0.2">
      <c r="A655">
        <v>649</v>
      </c>
      <c r="B655" s="116">
        <v>61393</v>
      </c>
      <c r="D655" s="114">
        <f t="shared" si="11"/>
        <v>0</v>
      </c>
      <c r="E655" s="114">
        <f>amount_due*interest/12</f>
        <v>0</v>
      </c>
      <c r="F655" s="114">
        <f>IF(monthly_interest+amount_due&gt;regular_payment,regular_payment,monthly_interest+amount_due)</f>
        <v>0</v>
      </c>
      <c r="G655" s="114">
        <v>0</v>
      </c>
      <c r="H655" s="114">
        <f>additional_payment+scheduled</f>
        <v>0</v>
      </c>
      <c r="I655" s="114">
        <f>amount_due+monthly_interest-total_payment</f>
        <v>0</v>
      </c>
    </row>
    <row r="656" spans="1:9" x14ac:dyDescent="0.2">
      <c r="A656">
        <v>650</v>
      </c>
      <c r="B656" s="116">
        <v>61422</v>
      </c>
      <c r="D656" s="114">
        <f t="shared" si="11"/>
        <v>0</v>
      </c>
      <c r="E656" s="114">
        <f>amount_due*interest/12</f>
        <v>0</v>
      </c>
      <c r="F656" s="114">
        <f>IF(monthly_interest+amount_due&gt;regular_payment,regular_payment,monthly_interest+amount_due)</f>
        <v>0</v>
      </c>
      <c r="G656" s="114">
        <v>0</v>
      </c>
      <c r="H656" s="114">
        <f>additional_payment+scheduled</f>
        <v>0</v>
      </c>
      <c r="I656" s="114">
        <f>amount_due+monthly_interest-total_payment</f>
        <v>0</v>
      </c>
    </row>
    <row r="657" spans="1:9" x14ac:dyDescent="0.2">
      <c r="A657">
        <v>651</v>
      </c>
      <c r="B657" s="116">
        <v>61453</v>
      </c>
      <c r="D657" s="114">
        <f t="shared" si="11"/>
        <v>0</v>
      </c>
      <c r="E657" s="114">
        <f>amount_due*interest/12</f>
        <v>0</v>
      </c>
      <c r="F657" s="114">
        <f>IF(monthly_interest+amount_due&gt;regular_payment,regular_payment,monthly_interest+amount_due)</f>
        <v>0</v>
      </c>
      <c r="G657" s="114">
        <v>0</v>
      </c>
      <c r="H657" s="114">
        <f>additional_payment+scheduled</f>
        <v>0</v>
      </c>
      <c r="I657" s="114">
        <f>amount_due+monthly_interest-total_payment</f>
        <v>0</v>
      </c>
    </row>
    <row r="658" spans="1:9" x14ac:dyDescent="0.2">
      <c r="A658">
        <v>652</v>
      </c>
      <c r="B658" s="116">
        <v>61483</v>
      </c>
      <c r="D658" s="114">
        <f t="shared" si="11"/>
        <v>0</v>
      </c>
      <c r="E658" s="114">
        <f>amount_due*interest/12</f>
        <v>0</v>
      </c>
      <c r="F658" s="114">
        <f>IF(monthly_interest+amount_due&gt;regular_payment,regular_payment,monthly_interest+amount_due)</f>
        <v>0</v>
      </c>
      <c r="G658" s="114">
        <v>0</v>
      </c>
      <c r="H658" s="114">
        <f>additional_payment+scheduled</f>
        <v>0</v>
      </c>
      <c r="I658" s="114">
        <f>amount_due+monthly_interest-total_payment</f>
        <v>0</v>
      </c>
    </row>
    <row r="659" spans="1:9" x14ac:dyDescent="0.2">
      <c r="A659">
        <v>653</v>
      </c>
      <c r="B659" s="116">
        <v>61514</v>
      </c>
      <c r="D659" s="114">
        <f t="shared" si="11"/>
        <v>0</v>
      </c>
      <c r="E659" s="114">
        <f>amount_due*interest/12</f>
        <v>0</v>
      </c>
      <c r="F659" s="114">
        <f>IF(monthly_interest+amount_due&gt;regular_payment,regular_payment,monthly_interest+amount_due)</f>
        <v>0</v>
      </c>
      <c r="G659" s="114">
        <v>0</v>
      </c>
      <c r="H659" s="114">
        <f>additional_payment+scheduled</f>
        <v>0</v>
      </c>
      <c r="I659" s="114">
        <f>amount_due+monthly_interest-total_payment</f>
        <v>0</v>
      </c>
    </row>
    <row r="660" spans="1:9" x14ac:dyDescent="0.2">
      <c r="A660">
        <v>654</v>
      </c>
      <c r="B660" s="116">
        <v>61544</v>
      </c>
      <c r="D660" s="114">
        <f t="shared" si="11"/>
        <v>0</v>
      </c>
      <c r="E660" s="114">
        <f>amount_due*interest/12</f>
        <v>0</v>
      </c>
      <c r="F660" s="114">
        <f>IF(monthly_interest+amount_due&gt;regular_payment,regular_payment,monthly_interest+amount_due)</f>
        <v>0</v>
      </c>
      <c r="G660" s="114">
        <v>0</v>
      </c>
      <c r="H660" s="114">
        <f>additional_payment+scheduled</f>
        <v>0</v>
      </c>
      <c r="I660" s="114">
        <f>amount_due+monthly_interest-total_payment</f>
        <v>0</v>
      </c>
    </row>
    <row r="661" spans="1:9" x14ac:dyDescent="0.2">
      <c r="A661">
        <v>655</v>
      </c>
      <c r="B661" s="116">
        <v>61575</v>
      </c>
      <c r="D661" s="114">
        <f t="shared" si="11"/>
        <v>0</v>
      </c>
      <c r="E661" s="114">
        <f>amount_due*interest/12</f>
        <v>0</v>
      </c>
      <c r="F661" s="114">
        <f>IF(monthly_interest+amount_due&gt;regular_payment,regular_payment,monthly_interest+amount_due)</f>
        <v>0</v>
      </c>
      <c r="G661" s="114">
        <v>0</v>
      </c>
      <c r="H661" s="114">
        <f>additional_payment+scheduled</f>
        <v>0</v>
      </c>
      <c r="I661" s="114">
        <f>amount_due+monthly_interest-total_payment</f>
        <v>0</v>
      </c>
    </row>
    <row r="662" spans="1:9" x14ac:dyDescent="0.2">
      <c r="A662">
        <v>656</v>
      </c>
      <c r="B662" s="116">
        <v>61606</v>
      </c>
      <c r="D662" s="114">
        <f t="shared" si="11"/>
        <v>0</v>
      </c>
      <c r="E662" s="114">
        <f>amount_due*interest/12</f>
        <v>0</v>
      </c>
      <c r="F662" s="114">
        <f>IF(monthly_interest+amount_due&gt;regular_payment,regular_payment,monthly_interest+amount_due)</f>
        <v>0</v>
      </c>
      <c r="G662" s="114">
        <v>0</v>
      </c>
      <c r="H662" s="114">
        <f>additional_payment+scheduled</f>
        <v>0</v>
      </c>
      <c r="I662" s="114">
        <f>amount_due+monthly_interest-total_payment</f>
        <v>0</v>
      </c>
    </row>
    <row r="663" spans="1:9" x14ac:dyDescent="0.2">
      <c r="A663">
        <v>657</v>
      </c>
      <c r="B663" s="116">
        <v>61636</v>
      </c>
      <c r="D663" s="114">
        <f t="shared" si="11"/>
        <v>0</v>
      </c>
      <c r="E663" s="114">
        <f>amount_due*interest/12</f>
        <v>0</v>
      </c>
      <c r="F663" s="114">
        <f>IF(monthly_interest+amount_due&gt;regular_payment,regular_payment,monthly_interest+amount_due)</f>
        <v>0</v>
      </c>
      <c r="G663" s="114">
        <v>0</v>
      </c>
      <c r="H663" s="114">
        <f>additional_payment+scheduled</f>
        <v>0</v>
      </c>
      <c r="I663" s="114">
        <f>amount_due+monthly_interest-total_payment</f>
        <v>0</v>
      </c>
    </row>
    <row r="664" spans="1:9" x14ac:dyDescent="0.2">
      <c r="A664">
        <v>658</v>
      </c>
      <c r="B664" s="116">
        <v>61667</v>
      </c>
      <c r="D664" s="114">
        <f t="shared" si="11"/>
        <v>0</v>
      </c>
      <c r="E664" s="114">
        <f>amount_due*interest/12</f>
        <v>0</v>
      </c>
      <c r="F664" s="114">
        <f>IF(monthly_interest+amount_due&gt;regular_payment,regular_payment,monthly_interest+amount_due)</f>
        <v>0</v>
      </c>
      <c r="G664" s="114">
        <v>0</v>
      </c>
      <c r="H664" s="114">
        <f>additional_payment+scheduled</f>
        <v>0</v>
      </c>
      <c r="I664" s="114">
        <f>amount_due+monthly_interest-total_payment</f>
        <v>0</v>
      </c>
    </row>
    <row r="665" spans="1:9" x14ac:dyDescent="0.2">
      <c r="A665">
        <v>659</v>
      </c>
      <c r="B665" s="116">
        <v>61697</v>
      </c>
      <c r="D665" s="114">
        <f t="shared" si="11"/>
        <v>0</v>
      </c>
      <c r="E665" s="114">
        <f>amount_due*interest/12</f>
        <v>0</v>
      </c>
      <c r="F665" s="114">
        <f>IF(monthly_interest+amount_due&gt;regular_payment,regular_payment,monthly_interest+amount_due)</f>
        <v>0</v>
      </c>
      <c r="G665" s="114">
        <v>0</v>
      </c>
      <c r="H665" s="114">
        <f>additional_payment+scheduled</f>
        <v>0</v>
      </c>
      <c r="I665" s="114">
        <f>amount_due+monthly_interest-total_payment</f>
        <v>0</v>
      </c>
    </row>
    <row r="666" spans="1:9" x14ac:dyDescent="0.2">
      <c r="A666">
        <v>660</v>
      </c>
      <c r="B666" s="116">
        <v>61728</v>
      </c>
      <c r="D666" s="114">
        <f t="shared" si="11"/>
        <v>0</v>
      </c>
      <c r="E666" s="114">
        <f>amount_due*interest/12</f>
        <v>0</v>
      </c>
      <c r="F666" s="114">
        <f>IF(monthly_interest+amount_due&gt;regular_payment,regular_payment,monthly_interest+amount_due)</f>
        <v>0</v>
      </c>
      <c r="G666" s="114">
        <v>0</v>
      </c>
      <c r="H666" s="114">
        <f>additional_payment+scheduled</f>
        <v>0</v>
      </c>
      <c r="I666" s="114">
        <f>amount_due+monthly_interest-total_payment</f>
        <v>0</v>
      </c>
    </row>
    <row r="667" spans="1:9" x14ac:dyDescent="0.2">
      <c r="A667">
        <v>661</v>
      </c>
      <c r="B667" s="116">
        <v>61759</v>
      </c>
      <c r="D667" s="114">
        <f t="shared" si="11"/>
        <v>0</v>
      </c>
      <c r="E667" s="114">
        <f>amount_due*interest/12</f>
        <v>0</v>
      </c>
      <c r="F667" s="114">
        <f>IF(monthly_interest+amount_due&gt;regular_payment,regular_payment,monthly_interest+amount_due)</f>
        <v>0</v>
      </c>
      <c r="G667" s="114">
        <v>0</v>
      </c>
      <c r="H667" s="114">
        <f>additional_payment+scheduled</f>
        <v>0</v>
      </c>
      <c r="I667" s="114">
        <f>amount_due+monthly_interest-total_payment</f>
        <v>0</v>
      </c>
    </row>
    <row r="668" spans="1:9" x14ac:dyDescent="0.2">
      <c r="A668">
        <v>662</v>
      </c>
      <c r="B668" s="116">
        <v>61787</v>
      </c>
      <c r="D668" s="114">
        <f t="shared" si="11"/>
        <v>0</v>
      </c>
      <c r="E668" s="114">
        <f>amount_due*interest/12</f>
        <v>0</v>
      </c>
      <c r="F668" s="114">
        <f>IF(monthly_interest+amount_due&gt;regular_payment,regular_payment,monthly_interest+amount_due)</f>
        <v>0</v>
      </c>
      <c r="G668" s="114">
        <v>0</v>
      </c>
      <c r="H668" s="114">
        <f>additional_payment+scheduled</f>
        <v>0</v>
      </c>
      <c r="I668" s="114">
        <f>amount_due+monthly_interest-total_payment</f>
        <v>0</v>
      </c>
    </row>
    <row r="669" spans="1:9" x14ac:dyDescent="0.2">
      <c r="A669">
        <v>663</v>
      </c>
      <c r="B669" s="116">
        <v>61818</v>
      </c>
      <c r="D669" s="114">
        <f t="shared" si="11"/>
        <v>0</v>
      </c>
      <c r="E669" s="114">
        <f>amount_due*interest/12</f>
        <v>0</v>
      </c>
      <c r="F669" s="114">
        <f>IF(monthly_interest+amount_due&gt;regular_payment,regular_payment,monthly_interest+amount_due)</f>
        <v>0</v>
      </c>
      <c r="G669" s="114">
        <v>0</v>
      </c>
      <c r="H669" s="114">
        <f>additional_payment+scheduled</f>
        <v>0</v>
      </c>
      <c r="I669" s="114">
        <f>amount_due+monthly_interest-total_payment</f>
        <v>0</v>
      </c>
    </row>
    <row r="670" spans="1:9" x14ac:dyDescent="0.2">
      <c r="A670">
        <v>664</v>
      </c>
      <c r="B670" s="116">
        <v>61848</v>
      </c>
      <c r="D670" s="114">
        <f t="shared" si="11"/>
        <v>0</v>
      </c>
      <c r="E670" s="114">
        <f>amount_due*interest/12</f>
        <v>0</v>
      </c>
      <c r="F670" s="114">
        <f>IF(monthly_interest+amount_due&gt;regular_payment,regular_payment,monthly_interest+amount_due)</f>
        <v>0</v>
      </c>
      <c r="G670" s="114">
        <v>0</v>
      </c>
      <c r="H670" s="114">
        <f>additional_payment+scheduled</f>
        <v>0</v>
      </c>
      <c r="I670" s="114">
        <f>amount_due+monthly_interest-total_payment</f>
        <v>0</v>
      </c>
    </row>
    <row r="671" spans="1:9" x14ac:dyDescent="0.2">
      <c r="A671">
        <v>665</v>
      </c>
      <c r="B671" s="116">
        <v>61879</v>
      </c>
      <c r="D671" s="114">
        <f t="shared" si="11"/>
        <v>0</v>
      </c>
      <c r="E671" s="114">
        <f>amount_due*interest/12</f>
        <v>0</v>
      </c>
      <c r="F671" s="114">
        <f>IF(monthly_interest+amount_due&gt;regular_payment,regular_payment,monthly_interest+amount_due)</f>
        <v>0</v>
      </c>
      <c r="G671" s="114">
        <v>0</v>
      </c>
      <c r="H671" s="114">
        <f>additional_payment+scheduled</f>
        <v>0</v>
      </c>
      <c r="I671" s="114">
        <f>amount_due+monthly_interest-total_payment</f>
        <v>0</v>
      </c>
    </row>
    <row r="672" spans="1:9" x14ac:dyDescent="0.2">
      <c r="A672">
        <v>666</v>
      </c>
      <c r="B672" s="116">
        <v>61909</v>
      </c>
      <c r="D672" s="114">
        <f t="shared" si="11"/>
        <v>0</v>
      </c>
      <c r="E672" s="114">
        <f>amount_due*interest/12</f>
        <v>0</v>
      </c>
      <c r="F672" s="114">
        <f>IF(monthly_interest+amount_due&gt;regular_payment,regular_payment,monthly_interest+amount_due)</f>
        <v>0</v>
      </c>
      <c r="G672" s="114">
        <v>0</v>
      </c>
      <c r="H672" s="114">
        <f>additional_payment+scheduled</f>
        <v>0</v>
      </c>
      <c r="I672" s="114">
        <f>amount_due+monthly_interest-total_payment</f>
        <v>0</v>
      </c>
    </row>
    <row r="673" spans="1:9" x14ac:dyDescent="0.2">
      <c r="A673">
        <v>667</v>
      </c>
      <c r="B673" s="116">
        <v>61940</v>
      </c>
      <c r="D673" s="114">
        <f t="shared" si="11"/>
        <v>0</v>
      </c>
      <c r="E673" s="114">
        <f>amount_due*interest/12</f>
        <v>0</v>
      </c>
      <c r="F673" s="114">
        <f>IF(monthly_interest+amount_due&gt;regular_payment,regular_payment,monthly_interest+amount_due)</f>
        <v>0</v>
      </c>
      <c r="G673" s="114">
        <v>0</v>
      </c>
      <c r="H673" s="114">
        <f>additional_payment+scheduled</f>
        <v>0</v>
      </c>
      <c r="I673" s="114">
        <f>amount_due+monthly_interest-total_payment</f>
        <v>0</v>
      </c>
    </row>
    <row r="674" spans="1:9" x14ac:dyDescent="0.2">
      <c r="A674">
        <v>668</v>
      </c>
      <c r="B674" s="116">
        <v>61971</v>
      </c>
      <c r="D674" s="114">
        <f t="shared" si="11"/>
        <v>0</v>
      </c>
      <c r="E674" s="114">
        <f>amount_due*interest/12</f>
        <v>0</v>
      </c>
      <c r="F674" s="114">
        <f>IF(monthly_interest+amount_due&gt;regular_payment,regular_payment,monthly_interest+amount_due)</f>
        <v>0</v>
      </c>
      <c r="G674" s="114">
        <v>0</v>
      </c>
      <c r="H674" s="114">
        <f>additional_payment+scheduled</f>
        <v>0</v>
      </c>
      <c r="I674" s="114">
        <f>amount_due+monthly_interest-total_payment</f>
        <v>0</v>
      </c>
    </row>
    <row r="675" spans="1:9" x14ac:dyDescent="0.2">
      <c r="A675">
        <v>669</v>
      </c>
      <c r="B675" s="116">
        <v>62001</v>
      </c>
      <c r="D675" s="114">
        <f t="shared" si="11"/>
        <v>0</v>
      </c>
      <c r="E675" s="114">
        <f>amount_due*interest/12</f>
        <v>0</v>
      </c>
      <c r="F675" s="114">
        <f>IF(monthly_interest+amount_due&gt;regular_payment,regular_payment,monthly_interest+amount_due)</f>
        <v>0</v>
      </c>
      <c r="G675" s="114">
        <v>0</v>
      </c>
      <c r="H675" s="114">
        <f>additional_payment+scheduled</f>
        <v>0</v>
      </c>
      <c r="I675" s="114">
        <f>amount_due+monthly_interest-total_payment</f>
        <v>0</v>
      </c>
    </row>
    <row r="676" spans="1:9" x14ac:dyDescent="0.2">
      <c r="A676">
        <v>670</v>
      </c>
      <c r="B676" s="116">
        <v>62032</v>
      </c>
      <c r="D676" s="114">
        <f t="shared" si="11"/>
        <v>0</v>
      </c>
      <c r="E676" s="114">
        <f>amount_due*interest/12</f>
        <v>0</v>
      </c>
      <c r="F676" s="114">
        <f>IF(monthly_interest+amount_due&gt;regular_payment,regular_payment,monthly_interest+amount_due)</f>
        <v>0</v>
      </c>
      <c r="G676" s="114">
        <v>0</v>
      </c>
      <c r="H676" s="114">
        <f>additional_payment+scheduled</f>
        <v>0</v>
      </c>
      <c r="I676" s="114">
        <f>amount_due+monthly_interest-total_payment</f>
        <v>0</v>
      </c>
    </row>
    <row r="677" spans="1:9" x14ac:dyDescent="0.2">
      <c r="A677">
        <v>671</v>
      </c>
      <c r="B677" s="116">
        <v>62062</v>
      </c>
      <c r="D677" s="114">
        <f t="shared" si="11"/>
        <v>0</v>
      </c>
      <c r="E677" s="114">
        <f>amount_due*interest/12</f>
        <v>0</v>
      </c>
      <c r="F677" s="114">
        <f>IF(monthly_interest+amount_due&gt;regular_payment,regular_payment,monthly_interest+amount_due)</f>
        <v>0</v>
      </c>
      <c r="G677" s="114">
        <v>0</v>
      </c>
      <c r="H677" s="114">
        <f>additional_payment+scheduled</f>
        <v>0</v>
      </c>
      <c r="I677" s="114">
        <f>amount_due+monthly_interest-total_payment</f>
        <v>0</v>
      </c>
    </row>
    <row r="678" spans="1:9" x14ac:dyDescent="0.2">
      <c r="A678">
        <v>672</v>
      </c>
      <c r="B678" s="116">
        <v>62093</v>
      </c>
      <c r="D678" s="114">
        <f t="shared" si="11"/>
        <v>0</v>
      </c>
      <c r="E678" s="114">
        <f>amount_due*interest/12</f>
        <v>0</v>
      </c>
      <c r="F678" s="114">
        <f>IF(monthly_interest+amount_due&gt;regular_payment,regular_payment,monthly_interest+amount_due)</f>
        <v>0</v>
      </c>
      <c r="G678" s="114">
        <v>0</v>
      </c>
      <c r="H678" s="114">
        <f>additional_payment+scheduled</f>
        <v>0</v>
      </c>
      <c r="I678" s="114">
        <f>amount_due+monthly_interest-total_payment</f>
        <v>0</v>
      </c>
    </row>
    <row r="679" spans="1:9" x14ac:dyDescent="0.2">
      <c r="A679">
        <v>673</v>
      </c>
      <c r="B679" s="116">
        <v>62124</v>
      </c>
      <c r="D679" s="114">
        <f t="shared" si="11"/>
        <v>0</v>
      </c>
      <c r="E679" s="114">
        <f>amount_due*interest/12</f>
        <v>0</v>
      </c>
      <c r="F679" s="114">
        <f>IF(monthly_interest+amount_due&gt;regular_payment,regular_payment,monthly_interest+amount_due)</f>
        <v>0</v>
      </c>
      <c r="G679" s="114">
        <v>0</v>
      </c>
      <c r="H679" s="114">
        <f>additional_payment+scheduled</f>
        <v>0</v>
      </c>
      <c r="I679" s="114">
        <f>amount_due+monthly_interest-total_payment</f>
        <v>0</v>
      </c>
    </row>
    <row r="680" spans="1:9" x14ac:dyDescent="0.2">
      <c r="A680">
        <v>674</v>
      </c>
      <c r="B680" s="116">
        <v>62152</v>
      </c>
      <c r="D680" s="114">
        <f t="shared" si="11"/>
        <v>0</v>
      </c>
      <c r="E680" s="114">
        <f>amount_due*interest/12</f>
        <v>0</v>
      </c>
      <c r="F680" s="114">
        <f>IF(monthly_interest+amount_due&gt;regular_payment,regular_payment,monthly_interest+amount_due)</f>
        <v>0</v>
      </c>
      <c r="G680" s="114">
        <v>0</v>
      </c>
      <c r="H680" s="114">
        <f>additional_payment+scheduled</f>
        <v>0</v>
      </c>
      <c r="I680" s="114">
        <f>amount_due+monthly_interest-total_payment</f>
        <v>0</v>
      </c>
    </row>
    <row r="681" spans="1:9" x14ac:dyDescent="0.2">
      <c r="A681">
        <v>675</v>
      </c>
      <c r="B681" s="116">
        <v>62183</v>
      </c>
      <c r="D681" s="114">
        <f t="shared" si="11"/>
        <v>0</v>
      </c>
      <c r="E681" s="114">
        <f>amount_due*interest/12</f>
        <v>0</v>
      </c>
      <c r="F681" s="114">
        <f>IF(monthly_interest+amount_due&gt;regular_payment,regular_payment,monthly_interest+amount_due)</f>
        <v>0</v>
      </c>
      <c r="G681" s="114">
        <v>0</v>
      </c>
      <c r="H681" s="114">
        <f>additional_payment+scheduled</f>
        <v>0</v>
      </c>
      <c r="I681" s="114">
        <f>amount_due+monthly_interest-total_payment</f>
        <v>0</v>
      </c>
    </row>
    <row r="682" spans="1:9" x14ac:dyDescent="0.2">
      <c r="A682">
        <v>676</v>
      </c>
      <c r="B682" s="116">
        <v>62213</v>
      </c>
      <c r="D682" s="114">
        <f t="shared" si="11"/>
        <v>0</v>
      </c>
      <c r="E682" s="114">
        <f>amount_due*interest/12</f>
        <v>0</v>
      </c>
      <c r="F682" s="114">
        <f>IF(monthly_interest+amount_due&gt;regular_payment,regular_payment,monthly_interest+amount_due)</f>
        <v>0</v>
      </c>
      <c r="G682" s="114">
        <v>0</v>
      </c>
      <c r="H682" s="114">
        <f>additional_payment+scheduled</f>
        <v>0</v>
      </c>
      <c r="I682" s="114">
        <f>amount_due+monthly_interest-total_payment</f>
        <v>0</v>
      </c>
    </row>
    <row r="683" spans="1:9" x14ac:dyDescent="0.2">
      <c r="A683">
        <v>677</v>
      </c>
      <c r="B683" s="116">
        <v>62244</v>
      </c>
      <c r="D683" s="114">
        <f t="shared" si="11"/>
        <v>0</v>
      </c>
      <c r="E683" s="114">
        <f>amount_due*interest/12</f>
        <v>0</v>
      </c>
      <c r="F683" s="114">
        <f>IF(monthly_interest+amount_due&gt;regular_payment,regular_payment,monthly_interest+amount_due)</f>
        <v>0</v>
      </c>
      <c r="G683" s="114">
        <v>0</v>
      </c>
      <c r="H683" s="114">
        <f>additional_payment+scheduled</f>
        <v>0</v>
      </c>
      <c r="I683" s="114">
        <f>amount_due+monthly_interest-total_payment</f>
        <v>0</v>
      </c>
    </row>
    <row r="684" spans="1:9" x14ac:dyDescent="0.2">
      <c r="A684">
        <v>678</v>
      </c>
      <c r="B684" s="116">
        <v>62274</v>
      </c>
      <c r="D684" s="114">
        <f t="shared" si="11"/>
        <v>0</v>
      </c>
      <c r="E684" s="114">
        <f>amount_due*interest/12</f>
        <v>0</v>
      </c>
      <c r="F684" s="114">
        <f>IF(monthly_interest+amount_due&gt;regular_payment,regular_payment,monthly_interest+amount_due)</f>
        <v>0</v>
      </c>
      <c r="G684" s="114">
        <v>0</v>
      </c>
      <c r="H684" s="114">
        <f>additional_payment+scheduled</f>
        <v>0</v>
      </c>
      <c r="I684" s="114">
        <f>amount_due+monthly_interest-total_payment</f>
        <v>0</v>
      </c>
    </row>
    <row r="685" spans="1:9" x14ac:dyDescent="0.2">
      <c r="A685">
        <v>679</v>
      </c>
      <c r="B685" s="116">
        <v>62305</v>
      </c>
      <c r="D685" s="114">
        <f t="shared" si="11"/>
        <v>0</v>
      </c>
      <c r="E685" s="114">
        <f>amount_due*interest/12</f>
        <v>0</v>
      </c>
      <c r="F685" s="114">
        <f>IF(monthly_interest+amount_due&gt;regular_payment,regular_payment,monthly_interest+amount_due)</f>
        <v>0</v>
      </c>
      <c r="G685" s="114">
        <v>0</v>
      </c>
      <c r="H685" s="114">
        <f>additional_payment+scheduled</f>
        <v>0</v>
      </c>
      <c r="I685" s="114">
        <f>amount_due+monthly_interest-total_payment</f>
        <v>0</v>
      </c>
    </row>
    <row r="686" spans="1:9" x14ac:dyDescent="0.2">
      <c r="A686">
        <v>680</v>
      </c>
      <c r="B686" s="116">
        <v>62336</v>
      </c>
      <c r="D686" s="114">
        <f t="shared" si="11"/>
        <v>0</v>
      </c>
      <c r="E686" s="114">
        <f>amount_due*interest/12</f>
        <v>0</v>
      </c>
      <c r="F686" s="114">
        <f>IF(monthly_interest+amount_due&gt;regular_payment,regular_payment,monthly_interest+amount_due)</f>
        <v>0</v>
      </c>
      <c r="G686" s="114">
        <v>0</v>
      </c>
      <c r="H686" s="114">
        <f>additional_payment+scheduled</f>
        <v>0</v>
      </c>
      <c r="I686" s="114">
        <f>amount_due+monthly_interest-total_payment</f>
        <v>0</v>
      </c>
    </row>
    <row r="687" spans="1:9" x14ac:dyDescent="0.2">
      <c r="A687">
        <v>681</v>
      </c>
      <c r="B687" s="116">
        <v>62366</v>
      </c>
      <c r="D687" s="114">
        <f t="shared" si="11"/>
        <v>0</v>
      </c>
      <c r="E687" s="114">
        <f>amount_due*interest/12</f>
        <v>0</v>
      </c>
      <c r="F687" s="114">
        <f>IF(monthly_interest+amount_due&gt;regular_payment,regular_payment,monthly_interest+amount_due)</f>
        <v>0</v>
      </c>
      <c r="G687" s="114">
        <v>0</v>
      </c>
      <c r="H687" s="114">
        <f>additional_payment+scheduled</f>
        <v>0</v>
      </c>
      <c r="I687" s="114">
        <f>amount_due+monthly_interest-total_payment</f>
        <v>0</v>
      </c>
    </row>
    <row r="688" spans="1:9" x14ac:dyDescent="0.2">
      <c r="A688">
        <v>682</v>
      </c>
      <c r="B688" s="116">
        <v>62397</v>
      </c>
      <c r="D688" s="114">
        <f t="shared" si="11"/>
        <v>0</v>
      </c>
      <c r="E688" s="114">
        <f>amount_due*interest/12</f>
        <v>0</v>
      </c>
      <c r="F688" s="114">
        <f>IF(monthly_interest+amount_due&gt;regular_payment,regular_payment,monthly_interest+amount_due)</f>
        <v>0</v>
      </c>
      <c r="G688" s="114">
        <v>0</v>
      </c>
      <c r="H688" s="114">
        <f>additional_payment+scheduled</f>
        <v>0</v>
      </c>
      <c r="I688" s="114">
        <f>amount_due+monthly_interest-total_payment</f>
        <v>0</v>
      </c>
    </row>
    <row r="689" spans="1:9" x14ac:dyDescent="0.2">
      <c r="A689">
        <v>683</v>
      </c>
      <c r="B689" s="116">
        <v>62427</v>
      </c>
      <c r="D689" s="114">
        <f t="shared" si="11"/>
        <v>0</v>
      </c>
      <c r="E689" s="114">
        <f>amount_due*interest/12</f>
        <v>0</v>
      </c>
      <c r="F689" s="114">
        <f>IF(monthly_interest+amount_due&gt;regular_payment,regular_payment,monthly_interest+amount_due)</f>
        <v>0</v>
      </c>
      <c r="G689" s="114">
        <v>0</v>
      </c>
      <c r="H689" s="114">
        <f>additional_payment+scheduled</f>
        <v>0</v>
      </c>
      <c r="I689" s="114">
        <f>amount_due+monthly_interest-total_payment</f>
        <v>0</v>
      </c>
    </row>
    <row r="690" spans="1:9" x14ac:dyDescent="0.2">
      <c r="A690">
        <v>684</v>
      </c>
      <c r="B690" s="116">
        <v>62458</v>
      </c>
      <c r="D690" s="114">
        <f t="shared" si="11"/>
        <v>0</v>
      </c>
      <c r="E690" s="114">
        <f>amount_due*interest/12</f>
        <v>0</v>
      </c>
      <c r="F690" s="114">
        <f>IF(monthly_interest+amount_due&gt;regular_payment,regular_payment,monthly_interest+amount_due)</f>
        <v>0</v>
      </c>
      <c r="G690" s="114">
        <v>0</v>
      </c>
      <c r="H690" s="114">
        <f>additional_payment+scheduled</f>
        <v>0</v>
      </c>
      <c r="I690" s="114">
        <f>amount_due+monthly_interest-total_payment</f>
        <v>0</v>
      </c>
    </row>
    <row r="691" spans="1:9" x14ac:dyDescent="0.2">
      <c r="A691">
        <v>685</v>
      </c>
      <c r="B691" s="116">
        <v>62489</v>
      </c>
      <c r="D691" s="114">
        <f t="shared" si="11"/>
        <v>0</v>
      </c>
      <c r="E691" s="114">
        <f>amount_due*interest/12</f>
        <v>0</v>
      </c>
      <c r="F691" s="114">
        <f>IF(monthly_interest+amount_due&gt;regular_payment,regular_payment,monthly_interest+amount_due)</f>
        <v>0</v>
      </c>
      <c r="G691" s="114">
        <v>0</v>
      </c>
      <c r="H691" s="114">
        <f>additional_payment+scheduled</f>
        <v>0</v>
      </c>
      <c r="I691" s="114">
        <f>amount_due+monthly_interest-total_payment</f>
        <v>0</v>
      </c>
    </row>
    <row r="692" spans="1:9" x14ac:dyDescent="0.2">
      <c r="A692">
        <v>686</v>
      </c>
      <c r="B692" s="116">
        <v>62517</v>
      </c>
      <c r="D692" s="114">
        <f t="shared" si="11"/>
        <v>0</v>
      </c>
      <c r="E692" s="114">
        <f>amount_due*interest/12</f>
        <v>0</v>
      </c>
      <c r="F692" s="114">
        <f>IF(monthly_interest+amount_due&gt;regular_payment,regular_payment,monthly_interest+amount_due)</f>
        <v>0</v>
      </c>
      <c r="G692" s="114">
        <v>0</v>
      </c>
      <c r="H692" s="114">
        <f>additional_payment+scheduled</f>
        <v>0</v>
      </c>
      <c r="I692" s="114">
        <f>amount_due+monthly_interest-total_payment</f>
        <v>0</v>
      </c>
    </row>
    <row r="693" spans="1:9" x14ac:dyDescent="0.2">
      <c r="A693">
        <v>687</v>
      </c>
      <c r="B693" s="116">
        <v>62548</v>
      </c>
      <c r="D693" s="114">
        <f t="shared" si="11"/>
        <v>0</v>
      </c>
      <c r="E693" s="114">
        <f>amount_due*interest/12</f>
        <v>0</v>
      </c>
      <c r="F693" s="114">
        <f>IF(monthly_interest+amount_due&gt;regular_payment,regular_payment,monthly_interest+amount_due)</f>
        <v>0</v>
      </c>
      <c r="G693" s="114">
        <v>0</v>
      </c>
      <c r="H693" s="114">
        <f>additional_payment+scheduled</f>
        <v>0</v>
      </c>
      <c r="I693" s="114">
        <f>amount_due+monthly_interest-total_payment</f>
        <v>0</v>
      </c>
    </row>
    <row r="694" spans="1:9" x14ac:dyDescent="0.2">
      <c r="A694">
        <v>688</v>
      </c>
      <c r="B694" s="116">
        <v>62578</v>
      </c>
      <c r="D694" s="114">
        <f t="shared" si="11"/>
        <v>0</v>
      </c>
      <c r="E694" s="114">
        <f>amount_due*interest/12</f>
        <v>0</v>
      </c>
      <c r="F694" s="114">
        <f>IF(monthly_interest+amount_due&gt;regular_payment,regular_payment,monthly_interest+amount_due)</f>
        <v>0</v>
      </c>
      <c r="G694" s="114">
        <v>0</v>
      </c>
      <c r="H694" s="114">
        <f>additional_payment+scheduled</f>
        <v>0</v>
      </c>
      <c r="I694" s="114">
        <f>amount_due+monthly_interest-total_payment</f>
        <v>0</v>
      </c>
    </row>
    <row r="695" spans="1:9" x14ac:dyDescent="0.2">
      <c r="A695">
        <v>689</v>
      </c>
      <c r="B695" s="116">
        <v>62609</v>
      </c>
      <c r="D695" s="114">
        <f t="shared" si="11"/>
        <v>0</v>
      </c>
      <c r="E695" s="114">
        <f>amount_due*interest/12</f>
        <v>0</v>
      </c>
      <c r="F695" s="114">
        <f>IF(monthly_interest+amount_due&gt;regular_payment,regular_payment,monthly_interest+amount_due)</f>
        <v>0</v>
      </c>
      <c r="G695" s="114">
        <v>0</v>
      </c>
      <c r="H695" s="114">
        <f>additional_payment+scheduled</f>
        <v>0</v>
      </c>
      <c r="I695" s="114">
        <f>amount_due+monthly_interest-total_payment</f>
        <v>0</v>
      </c>
    </row>
    <row r="696" spans="1:9" x14ac:dyDescent="0.2">
      <c r="A696">
        <v>690</v>
      </c>
      <c r="B696" s="116">
        <v>62639</v>
      </c>
      <c r="D696" s="114">
        <f t="shared" si="11"/>
        <v>0</v>
      </c>
      <c r="E696" s="114">
        <f>amount_due*interest/12</f>
        <v>0</v>
      </c>
      <c r="F696" s="114">
        <f>IF(monthly_interest+amount_due&gt;regular_payment,regular_payment,monthly_interest+amount_due)</f>
        <v>0</v>
      </c>
      <c r="G696" s="114">
        <v>0</v>
      </c>
      <c r="H696" s="114">
        <f>additional_payment+scheduled</f>
        <v>0</v>
      </c>
      <c r="I696" s="114">
        <f>amount_due+monthly_interest-total_payment</f>
        <v>0</v>
      </c>
    </row>
    <row r="697" spans="1:9" x14ac:dyDescent="0.2">
      <c r="A697">
        <v>691</v>
      </c>
      <c r="B697" s="116">
        <v>62670</v>
      </c>
      <c r="D697" s="114">
        <f t="shared" si="11"/>
        <v>0</v>
      </c>
      <c r="E697" s="114">
        <f>amount_due*interest/12</f>
        <v>0</v>
      </c>
      <c r="F697" s="114">
        <f>IF(monthly_interest+amount_due&gt;regular_payment,regular_payment,monthly_interest+amount_due)</f>
        <v>0</v>
      </c>
      <c r="G697" s="114">
        <v>0</v>
      </c>
      <c r="H697" s="114">
        <f>additional_payment+scheduled</f>
        <v>0</v>
      </c>
      <c r="I697" s="114">
        <f>amount_due+monthly_interest-total_payment</f>
        <v>0</v>
      </c>
    </row>
    <row r="698" spans="1:9" x14ac:dyDescent="0.2">
      <c r="A698">
        <v>692</v>
      </c>
      <c r="B698" s="116">
        <v>62701</v>
      </c>
      <c r="D698" s="114">
        <f t="shared" ref="D698:D761" si="12">I697</f>
        <v>0</v>
      </c>
      <c r="E698" s="114">
        <f>amount_due*interest/12</f>
        <v>0</v>
      </c>
      <c r="F698" s="114">
        <f>IF(monthly_interest+amount_due&gt;regular_payment,regular_payment,monthly_interest+amount_due)</f>
        <v>0</v>
      </c>
      <c r="G698" s="114">
        <v>0</v>
      </c>
      <c r="H698" s="114">
        <f>additional_payment+scheduled</f>
        <v>0</v>
      </c>
      <c r="I698" s="114">
        <f>amount_due+monthly_interest-total_payment</f>
        <v>0</v>
      </c>
    </row>
    <row r="699" spans="1:9" x14ac:dyDescent="0.2">
      <c r="A699">
        <v>693</v>
      </c>
      <c r="B699" s="116">
        <v>62731</v>
      </c>
      <c r="D699" s="114">
        <f t="shared" si="12"/>
        <v>0</v>
      </c>
      <c r="E699" s="114">
        <f>amount_due*interest/12</f>
        <v>0</v>
      </c>
      <c r="F699" s="114">
        <f>IF(monthly_interest+amount_due&gt;regular_payment,regular_payment,monthly_interest+amount_due)</f>
        <v>0</v>
      </c>
      <c r="G699" s="114">
        <v>0</v>
      </c>
      <c r="H699" s="114">
        <f>additional_payment+scheduled</f>
        <v>0</v>
      </c>
      <c r="I699" s="114">
        <f>amount_due+monthly_interest-total_payment</f>
        <v>0</v>
      </c>
    </row>
    <row r="700" spans="1:9" x14ac:dyDescent="0.2">
      <c r="A700">
        <v>694</v>
      </c>
      <c r="B700" s="116">
        <v>62762</v>
      </c>
      <c r="D700" s="114">
        <f t="shared" si="12"/>
        <v>0</v>
      </c>
      <c r="E700" s="114">
        <f>amount_due*interest/12</f>
        <v>0</v>
      </c>
      <c r="F700" s="114">
        <f>IF(monthly_interest+amount_due&gt;regular_payment,regular_payment,monthly_interest+amount_due)</f>
        <v>0</v>
      </c>
      <c r="G700" s="114">
        <v>0</v>
      </c>
      <c r="H700" s="114">
        <f>additional_payment+scheduled</f>
        <v>0</v>
      </c>
      <c r="I700" s="114">
        <f>amount_due+monthly_interest-total_payment</f>
        <v>0</v>
      </c>
    </row>
    <row r="701" spans="1:9" x14ac:dyDescent="0.2">
      <c r="A701">
        <v>695</v>
      </c>
      <c r="B701" s="116">
        <v>62792</v>
      </c>
      <c r="D701" s="114">
        <f t="shared" si="12"/>
        <v>0</v>
      </c>
      <c r="E701" s="114">
        <f>amount_due*interest/12</f>
        <v>0</v>
      </c>
      <c r="F701" s="114">
        <f>IF(monthly_interest+amount_due&gt;regular_payment,regular_payment,monthly_interest+amount_due)</f>
        <v>0</v>
      </c>
      <c r="G701" s="114">
        <v>0</v>
      </c>
      <c r="H701" s="114">
        <f>additional_payment+scheduled</f>
        <v>0</v>
      </c>
      <c r="I701" s="114">
        <f>amount_due+monthly_interest-total_payment</f>
        <v>0</v>
      </c>
    </row>
    <row r="702" spans="1:9" x14ac:dyDescent="0.2">
      <c r="A702">
        <v>696</v>
      </c>
      <c r="B702" s="116">
        <v>62823</v>
      </c>
      <c r="D702" s="114">
        <f t="shared" si="12"/>
        <v>0</v>
      </c>
      <c r="E702" s="114">
        <f>amount_due*interest/12</f>
        <v>0</v>
      </c>
      <c r="F702" s="114">
        <f>IF(monthly_interest+amount_due&gt;regular_payment,regular_payment,monthly_interest+amount_due)</f>
        <v>0</v>
      </c>
      <c r="G702" s="114">
        <v>0</v>
      </c>
      <c r="H702" s="114">
        <f>additional_payment+scheduled</f>
        <v>0</v>
      </c>
      <c r="I702" s="114">
        <f>amount_due+monthly_interest-total_payment</f>
        <v>0</v>
      </c>
    </row>
    <row r="703" spans="1:9" x14ac:dyDescent="0.2">
      <c r="A703">
        <v>697</v>
      </c>
      <c r="B703" s="116">
        <v>62854</v>
      </c>
      <c r="D703" s="114">
        <f t="shared" si="12"/>
        <v>0</v>
      </c>
      <c r="E703" s="114">
        <f>amount_due*interest/12</f>
        <v>0</v>
      </c>
      <c r="F703" s="114">
        <f>IF(monthly_interest+amount_due&gt;regular_payment,regular_payment,monthly_interest+amount_due)</f>
        <v>0</v>
      </c>
      <c r="G703" s="114">
        <v>0</v>
      </c>
      <c r="H703" s="114">
        <f>additional_payment+scheduled</f>
        <v>0</v>
      </c>
      <c r="I703" s="114">
        <f>amount_due+monthly_interest-total_payment</f>
        <v>0</v>
      </c>
    </row>
    <row r="704" spans="1:9" x14ac:dyDescent="0.2">
      <c r="A704">
        <v>698</v>
      </c>
      <c r="B704" s="116">
        <v>62883</v>
      </c>
      <c r="D704" s="114">
        <f t="shared" si="12"/>
        <v>0</v>
      </c>
      <c r="E704" s="114">
        <f>amount_due*interest/12</f>
        <v>0</v>
      </c>
      <c r="F704" s="114">
        <f>IF(monthly_interest+amount_due&gt;regular_payment,regular_payment,monthly_interest+amount_due)</f>
        <v>0</v>
      </c>
      <c r="G704" s="114">
        <v>0</v>
      </c>
      <c r="H704" s="114">
        <f>additional_payment+scheduled</f>
        <v>0</v>
      </c>
      <c r="I704" s="114">
        <f>amount_due+monthly_interest-total_payment</f>
        <v>0</v>
      </c>
    </row>
    <row r="705" spans="1:9" x14ac:dyDescent="0.2">
      <c r="A705">
        <v>699</v>
      </c>
      <c r="B705" s="116">
        <v>62914</v>
      </c>
      <c r="D705" s="114">
        <f t="shared" si="12"/>
        <v>0</v>
      </c>
      <c r="E705" s="114">
        <f>amount_due*interest/12</f>
        <v>0</v>
      </c>
      <c r="F705" s="114">
        <f>IF(monthly_interest+amount_due&gt;regular_payment,regular_payment,monthly_interest+amount_due)</f>
        <v>0</v>
      </c>
      <c r="G705" s="114">
        <v>0</v>
      </c>
      <c r="H705" s="114">
        <f>additional_payment+scheduled</f>
        <v>0</v>
      </c>
      <c r="I705" s="114">
        <f>amount_due+monthly_interest-total_payment</f>
        <v>0</v>
      </c>
    </row>
    <row r="706" spans="1:9" x14ac:dyDescent="0.2">
      <c r="A706">
        <v>700</v>
      </c>
      <c r="B706" s="116">
        <v>62944</v>
      </c>
      <c r="D706" s="114">
        <f t="shared" si="12"/>
        <v>0</v>
      </c>
      <c r="E706" s="114">
        <f>amount_due*interest/12</f>
        <v>0</v>
      </c>
      <c r="F706" s="114">
        <f>IF(monthly_interest+amount_due&gt;regular_payment,regular_payment,monthly_interest+amount_due)</f>
        <v>0</v>
      </c>
      <c r="G706" s="114">
        <v>0</v>
      </c>
      <c r="H706" s="114">
        <f>additional_payment+scheduled</f>
        <v>0</v>
      </c>
      <c r="I706" s="114">
        <f>amount_due+monthly_interest-total_payment</f>
        <v>0</v>
      </c>
    </row>
    <row r="707" spans="1:9" x14ac:dyDescent="0.2">
      <c r="A707">
        <v>701</v>
      </c>
      <c r="B707" s="116">
        <v>62975</v>
      </c>
      <c r="D707" s="114">
        <f t="shared" si="12"/>
        <v>0</v>
      </c>
      <c r="E707" s="114">
        <f>amount_due*interest/12</f>
        <v>0</v>
      </c>
      <c r="F707" s="114">
        <f>IF(monthly_interest+amount_due&gt;regular_payment,regular_payment,monthly_interest+amount_due)</f>
        <v>0</v>
      </c>
      <c r="G707" s="114">
        <v>0</v>
      </c>
      <c r="H707" s="114">
        <f>additional_payment+scheduled</f>
        <v>0</v>
      </c>
      <c r="I707" s="114">
        <f>amount_due+monthly_interest-total_payment</f>
        <v>0</v>
      </c>
    </row>
    <row r="708" spans="1:9" x14ac:dyDescent="0.2">
      <c r="A708">
        <v>702</v>
      </c>
      <c r="B708" s="116">
        <v>63005</v>
      </c>
      <c r="D708" s="114">
        <f t="shared" si="12"/>
        <v>0</v>
      </c>
      <c r="E708" s="114">
        <f>amount_due*interest/12</f>
        <v>0</v>
      </c>
      <c r="F708" s="114">
        <f>IF(monthly_interest+amount_due&gt;regular_payment,regular_payment,monthly_interest+amount_due)</f>
        <v>0</v>
      </c>
      <c r="G708" s="114">
        <v>0</v>
      </c>
      <c r="H708" s="114">
        <f>additional_payment+scheduled</f>
        <v>0</v>
      </c>
      <c r="I708" s="114">
        <f>amount_due+monthly_interest-total_payment</f>
        <v>0</v>
      </c>
    </row>
    <row r="709" spans="1:9" x14ac:dyDescent="0.2">
      <c r="A709">
        <v>703</v>
      </c>
      <c r="B709" s="116">
        <v>63036</v>
      </c>
      <c r="D709" s="114">
        <f t="shared" si="12"/>
        <v>0</v>
      </c>
      <c r="E709" s="114">
        <f>amount_due*interest/12</f>
        <v>0</v>
      </c>
      <c r="F709" s="114">
        <f>IF(monthly_interest+amount_due&gt;regular_payment,regular_payment,monthly_interest+amount_due)</f>
        <v>0</v>
      </c>
      <c r="G709" s="114">
        <v>0</v>
      </c>
      <c r="H709" s="114">
        <f>additional_payment+scheduled</f>
        <v>0</v>
      </c>
      <c r="I709" s="114">
        <f>amount_due+monthly_interest-total_payment</f>
        <v>0</v>
      </c>
    </row>
    <row r="710" spans="1:9" x14ac:dyDescent="0.2">
      <c r="A710">
        <v>704</v>
      </c>
      <c r="B710" s="116">
        <v>63067</v>
      </c>
      <c r="D710" s="114">
        <f t="shared" si="12"/>
        <v>0</v>
      </c>
      <c r="E710" s="114">
        <f>amount_due*interest/12</f>
        <v>0</v>
      </c>
      <c r="F710" s="114">
        <f>IF(monthly_interest+amount_due&gt;regular_payment,regular_payment,monthly_interest+amount_due)</f>
        <v>0</v>
      </c>
      <c r="G710" s="114">
        <v>0</v>
      </c>
      <c r="H710" s="114">
        <f>additional_payment+scheduled</f>
        <v>0</v>
      </c>
      <c r="I710" s="114">
        <f>amount_due+monthly_interest-total_payment</f>
        <v>0</v>
      </c>
    </row>
    <row r="711" spans="1:9" x14ac:dyDescent="0.2">
      <c r="A711">
        <v>705</v>
      </c>
      <c r="B711" s="116">
        <v>63097</v>
      </c>
      <c r="D711" s="114">
        <f t="shared" si="12"/>
        <v>0</v>
      </c>
      <c r="E711" s="114">
        <f>amount_due*interest/12</f>
        <v>0</v>
      </c>
      <c r="F711" s="114">
        <f>IF(monthly_interest+amount_due&gt;regular_payment,regular_payment,monthly_interest+amount_due)</f>
        <v>0</v>
      </c>
      <c r="G711" s="114">
        <v>0</v>
      </c>
      <c r="H711" s="114">
        <f>additional_payment+scheduled</f>
        <v>0</v>
      </c>
      <c r="I711" s="114">
        <f>amount_due+monthly_interest-total_payment</f>
        <v>0</v>
      </c>
    </row>
    <row r="712" spans="1:9" x14ac:dyDescent="0.2">
      <c r="A712">
        <v>706</v>
      </c>
      <c r="B712" s="116">
        <v>63128</v>
      </c>
      <c r="D712" s="114">
        <f t="shared" si="12"/>
        <v>0</v>
      </c>
      <c r="E712" s="114">
        <f>amount_due*interest/12</f>
        <v>0</v>
      </c>
      <c r="F712" s="114">
        <f>IF(monthly_interest+amount_due&gt;regular_payment,regular_payment,monthly_interest+amount_due)</f>
        <v>0</v>
      </c>
      <c r="G712" s="114">
        <v>0</v>
      </c>
      <c r="H712" s="114">
        <f>additional_payment+scheduled</f>
        <v>0</v>
      </c>
      <c r="I712" s="114">
        <f>amount_due+monthly_interest-total_payment</f>
        <v>0</v>
      </c>
    </row>
    <row r="713" spans="1:9" x14ac:dyDescent="0.2">
      <c r="A713">
        <v>707</v>
      </c>
      <c r="B713" s="116">
        <v>63158</v>
      </c>
      <c r="D713" s="114">
        <f t="shared" si="12"/>
        <v>0</v>
      </c>
      <c r="E713" s="114">
        <f>amount_due*interest/12</f>
        <v>0</v>
      </c>
      <c r="F713" s="114">
        <f>IF(monthly_interest+amount_due&gt;regular_payment,regular_payment,monthly_interest+amount_due)</f>
        <v>0</v>
      </c>
      <c r="G713" s="114">
        <v>0</v>
      </c>
      <c r="H713" s="114">
        <f>additional_payment+scheduled</f>
        <v>0</v>
      </c>
      <c r="I713" s="114">
        <f>amount_due+monthly_interest-total_payment</f>
        <v>0</v>
      </c>
    </row>
    <row r="714" spans="1:9" x14ac:dyDescent="0.2">
      <c r="A714">
        <v>708</v>
      </c>
      <c r="B714" s="116">
        <v>63189</v>
      </c>
      <c r="D714" s="114">
        <f t="shared" si="12"/>
        <v>0</v>
      </c>
      <c r="E714" s="114">
        <f>amount_due*interest/12</f>
        <v>0</v>
      </c>
      <c r="F714" s="114">
        <f>IF(monthly_interest+amount_due&gt;regular_payment,regular_payment,monthly_interest+amount_due)</f>
        <v>0</v>
      </c>
      <c r="G714" s="114">
        <v>0</v>
      </c>
      <c r="H714" s="114">
        <f>additional_payment+scheduled</f>
        <v>0</v>
      </c>
      <c r="I714" s="114">
        <f>amount_due+monthly_interest-total_payment</f>
        <v>0</v>
      </c>
    </row>
    <row r="715" spans="1:9" x14ac:dyDescent="0.2">
      <c r="A715">
        <v>709</v>
      </c>
      <c r="B715" s="116">
        <v>63220</v>
      </c>
      <c r="D715" s="114">
        <f t="shared" si="12"/>
        <v>0</v>
      </c>
      <c r="E715" s="114">
        <f>amount_due*interest/12</f>
        <v>0</v>
      </c>
      <c r="F715" s="114">
        <f>IF(monthly_interest+amount_due&gt;regular_payment,regular_payment,monthly_interest+amount_due)</f>
        <v>0</v>
      </c>
      <c r="G715" s="114">
        <v>0</v>
      </c>
      <c r="H715" s="114">
        <f>additional_payment+scheduled</f>
        <v>0</v>
      </c>
      <c r="I715" s="114">
        <f>amount_due+monthly_interest-total_payment</f>
        <v>0</v>
      </c>
    </row>
    <row r="716" spans="1:9" x14ac:dyDescent="0.2">
      <c r="A716">
        <v>710</v>
      </c>
      <c r="B716" s="116">
        <v>63248</v>
      </c>
      <c r="D716" s="114">
        <f t="shared" si="12"/>
        <v>0</v>
      </c>
      <c r="E716" s="114">
        <f>amount_due*interest/12</f>
        <v>0</v>
      </c>
      <c r="F716" s="114">
        <f>IF(monthly_interest+amount_due&gt;regular_payment,regular_payment,monthly_interest+amount_due)</f>
        <v>0</v>
      </c>
      <c r="G716" s="114">
        <v>0</v>
      </c>
      <c r="H716" s="114">
        <f>additional_payment+scheduled</f>
        <v>0</v>
      </c>
      <c r="I716" s="114">
        <f>amount_due+monthly_interest-total_payment</f>
        <v>0</v>
      </c>
    </row>
    <row r="717" spans="1:9" x14ac:dyDescent="0.2">
      <c r="A717">
        <v>711</v>
      </c>
      <c r="B717" s="116">
        <v>63279</v>
      </c>
      <c r="D717" s="114">
        <f t="shared" si="12"/>
        <v>0</v>
      </c>
      <c r="E717" s="114">
        <f>amount_due*interest/12</f>
        <v>0</v>
      </c>
      <c r="F717" s="114">
        <f>IF(monthly_interest+amount_due&gt;regular_payment,regular_payment,monthly_interest+amount_due)</f>
        <v>0</v>
      </c>
      <c r="G717" s="114">
        <v>0</v>
      </c>
      <c r="H717" s="114">
        <f>additional_payment+scheduled</f>
        <v>0</v>
      </c>
      <c r="I717" s="114">
        <f>amount_due+monthly_interest-total_payment</f>
        <v>0</v>
      </c>
    </row>
    <row r="718" spans="1:9" x14ac:dyDescent="0.2">
      <c r="A718">
        <v>712</v>
      </c>
      <c r="B718" s="116">
        <v>63309</v>
      </c>
      <c r="D718" s="114">
        <f t="shared" si="12"/>
        <v>0</v>
      </c>
      <c r="E718" s="114">
        <f>amount_due*interest/12</f>
        <v>0</v>
      </c>
      <c r="F718" s="114">
        <f>IF(monthly_interest+amount_due&gt;regular_payment,regular_payment,monthly_interest+amount_due)</f>
        <v>0</v>
      </c>
      <c r="G718" s="114">
        <v>0</v>
      </c>
      <c r="H718" s="114">
        <f>additional_payment+scheduled</f>
        <v>0</v>
      </c>
      <c r="I718" s="114">
        <f>amount_due+monthly_interest-total_payment</f>
        <v>0</v>
      </c>
    </row>
    <row r="719" spans="1:9" x14ac:dyDescent="0.2">
      <c r="A719">
        <v>713</v>
      </c>
      <c r="B719" s="116">
        <v>63340</v>
      </c>
      <c r="D719" s="114">
        <f t="shared" si="12"/>
        <v>0</v>
      </c>
      <c r="E719" s="114">
        <f>amount_due*interest/12</f>
        <v>0</v>
      </c>
      <c r="F719" s="114">
        <f>IF(monthly_interest+amount_due&gt;regular_payment,regular_payment,monthly_interest+amount_due)</f>
        <v>0</v>
      </c>
      <c r="G719" s="114">
        <v>0</v>
      </c>
      <c r="H719" s="114">
        <f>additional_payment+scheduled</f>
        <v>0</v>
      </c>
      <c r="I719" s="114">
        <f>amount_due+monthly_interest-total_payment</f>
        <v>0</v>
      </c>
    </row>
    <row r="720" spans="1:9" x14ac:dyDescent="0.2">
      <c r="A720">
        <v>714</v>
      </c>
      <c r="B720" s="116">
        <v>63370</v>
      </c>
      <c r="D720" s="114">
        <f t="shared" si="12"/>
        <v>0</v>
      </c>
      <c r="E720" s="114">
        <f>amount_due*interest/12</f>
        <v>0</v>
      </c>
      <c r="F720" s="114">
        <f>IF(monthly_interest+amount_due&gt;regular_payment,regular_payment,monthly_interest+amount_due)</f>
        <v>0</v>
      </c>
      <c r="G720" s="114">
        <v>0</v>
      </c>
      <c r="H720" s="114">
        <f>additional_payment+scheduled</f>
        <v>0</v>
      </c>
      <c r="I720" s="114">
        <f>amount_due+monthly_interest-total_payment</f>
        <v>0</v>
      </c>
    </row>
    <row r="721" spans="1:9" x14ac:dyDescent="0.2">
      <c r="A721">
        <v>715</v>
      </c>
      <c r="B721" s="116">
        <v>63401</v>
      </c>
      <c r="D721" s="114">
        <f t="shared" si="12"/>
        <v>0</v>
      </c>
      <c r="E721" s="114">
        <f>amount_due*interest/12</f>
        <v>0</v>
      </c>
      <c r="F721" s="114">
        <f>IF(monthly_interest+amount_due&gt;regular_payment,regular_payment,monthly_interest+amount_due)</f>
        <v>0</v>
      </c>
      <c r="G721" s="114">
        <v>0</v>
      </c>
      <c r="H721" s="114">
        <f>additional_payment+scheduled</f>
        <v>0</v>
      </c>
      <c r="I721" s="114">
        <f>amount_due+monthly_interest-total_payment</f>
        <v>0</v>
      </c>
    </row>
    <row r="722" spans="1:9" x14ac:dyDescent="0.2">
      <c r="A722">
        <v>716</v>
      </c>
      <c r="B722" s="116">
        <v>63432</v>
      </c>
      <c r="D722" s="114">
        <f t="shared" si="12"/>
        <v>0</v>
      </c>
      <c r="E722" s="114">
        <f>amount_due*interest/12</f>
        <v>0</v>
      </c>
      <c r="F722" s="114">
        <f>IF(monthly_interest+amount_due&gt;regular_payment,regular_payment,monthly_interest+amount_due)</f>
        <v>0</v>
      </c>
      <c r="G722" s="114">
        <v>0</v>
      </c>
      <c r="H722" s="114">
        <f>additional_payment+scheduled</f>
        <v>0</v>
      </c>
      <c r="I722" s="114">
        <f>amount_due+monthly_interest-total_payment</f>
        <v>0</v>
      </c>
    </row>
    <row r="723" spans="1:9" x14ac:dyDescent="0.2">
      <c r="A723">
        <v>717</v>
      </c>
      <c r="B723" s="116">
        <v>63462</v>
      </c>
      <c r="D723" s="114">
        <f t="shared" si="12"/>
        <v>0</v>
      </c>
      <c r="E723" s="114">
        <f>amount_due*interest/12</f>
        <v>0</v>
      </c>
      <c r="F723" s="114">
        <f>IF(monthly_interest+amount_due&gt;regular_payment,regular_payment,monthly_interest+amount_due)</f>
        <v>0</v>
      </c>
      <c r="G723" s="114">
        <v>0</v>
      </c>
      <c r="H723" s="114">
        <f>additional_payment+scheduled</f>
        <v>0</v>
      </c>
      <c r="I723" s="114">
        <f>amount_due+monthly_interest-total_payment</f>
        <v>0</v>
      </c>
    </row>
    <row r="724" spans="1:9" x14ac:dyDescent="0.2">
      <c r="A724">
        <v>718</v>
      </c>
      <c r="B724" s="116">
        <v>63493</v>
      </c>
      <c r="D724" s="114">
        <f t="shared" si="12"/>
        <v>0</v>
      </c>
      <c r="E724" s="114">
        <f>amount_due*interest/12</f>
        <v>0</v>
      </c>
      <c r="F724" s="114">
        <f>IF(monthly_interest+amount_due&gt;regular_payment,regular_payment,monthly_interest+amount_due)</f>
        <v>0</v>
      </c>
      <c r="G724" s="114">
        <v>0</v>
      </c>
      <c r="H724" s="114">
        <f>additional_payment+scheduled</f>
        <v>0</v>
      </c>
      <c r="I724" s="114">
        <f>amount_due+monthly_interest-total_payment</f>
        <v>0</v>
      </c>
    </row>
    <row r="725" spans="1:9" x14ac:dyDescent="0.2">
      <c r="A725">
        <v>719</v>
      </c>
      <c r="B725" s="116">
        <v>63523</v>
      </c>
      <c r="D725" s="114">
        <f t="shared" si="12"/>
        <v>0</v>
      </c>
      <c r="E725" s="114">
        <f>amount_due*interest/12</f>
        <v>0</v>
      </c>
      <c r="F725" s="114">
        <f>IF(monthly_interest+amount_due&gt;regular_payment,regular_payment,monthly_interest+amount_due)</f>
        <v>0</v>
      </c>
      <c r="G725" s="114">
        <v>0</v>
      </c>
      <c r="H725" s="114">
        <f>additional_payment+scheduled</f>
        <v>0</v>
      </c>
      <c r="I725" s="114">
        <f>amount_due+monthly_interest-total_payment</f>
        <v>0</v>
      </c>
    </row>
    <row r="726" spans="1:9" x14ac:dyDescent="0.2">
      <c r="A726">
        <v>720</v>
      </c>
      <c r="B726" s="116">
        <v>63554</v>
      </c>
      <c r="D726" s="114">
        <f t="shared" si="12"/>
        <v>0</v>
      </c>
      <c r="E726" s="114">
        <f>amount_due*interest/12</f>
        <v>0</v>
      </c>
      <c r="F726" s="114">
        <f>IF(monthly_interest+amount_due&gt;regular_payment,regular_payment,monthly_interest+amount_due)</f>
        <v>0</v>
      </c>
      <c r="G726" s="114">
        <v>0</v>
      </c>
      <c r="H726" s="114">
        <f>additional_payment+scheduled</f>
        <v>0</v>
      </c>
      <c r="I726" s="114">
        <f>amount_due+monthly_interest-total_payment</f>
        <v>0</v>
      </c>
    </row>
    <row r="727" spans="1:9" x14ac:dyDescent="0.2">
      <c r="A727">
        <v>721</v>
      </c>
      <c r="B727" s="116">
        <v>63585</v>
      </c>
      <c r="D727" s="114">
        <f t="shared" si="12"/>
        <v>0</v>
      </c>
      <c r="E727" s="114">
        <f>amount_due*interest/12</f>
        <v>0</v>
      </c>
      <c r="F727" s="114">
        <f>IF(monthly_interest+amount_due&gt;regular_payment,regular_payment,monthly_interest+amount_due)</f>
        <v>0</v>
      </c>
      <c r="G727" s="114">
        <v>0</v>
      </c>
      <c r="H727" s="114">
        <f>additional_payment+scheduled</f>
        <v>0</v>
      </c>
      <c r="I727" s="114">
        <f>amount_due+monthly_interest-total_payment</f>
        <v>0</v>
      </c>
    </row>
    <row r="728" spans="1:9" x14ac:dyDescent="0.2">
      <c r="A728">
        <v>722</v>
      </c>
      <c r="B728" s="116">
        <v>63613</v>
      </c>
      <c r="D728" s="114">
        <f t="shared" si="12"/>
        <v>0</v>
      </c>
      <c r="E728" s="114">
        <f>amount_due*interest/12</f>
        <v>0</v>
      </c>
      <c r="F728" s="114">
        <f>IF(monthly_interest+amount_due&gt;regular_payment,regular_payment,monthly_interest+amount_due)</f>
        <v>0</v>
      </c>
      <c r="G728" s="114">
        <v>0</v>
      </c>
      <c r="H728" s="114">
        <f>additional_payment+scheduled</f>
        <v>0</v>
      </c>
      <c r="I728" s="114">
        <f>amount_due+monthly_interest-total_payment</f>
        <v>0</v>
      </c>
    </row>
    <row r="729" spans="1:9" x14ac:dyDescent="0.2">
      <c r="A729">
        <v>723</v>
      </c>
      <c r="B729" s="116">
        <v>63644</v>
      </c>
      <c r="D729" s="114">
        <f t="shared" si="12"/>
        <v>0</v>
      </c>
      <c r="E729" s="114">
        <f>amount_due*interest/12</f>
        <v>0</v>
      </c>
      <c r="F729" s="114">
        <f>IF(monthly_interest+amount_due&gt;regular_payment,regular_payment,monthly_interest+amount_due)</f>
        <v>0</v>
      </c>
      <c r="G729" s="114">
        <v>0</v>
      </c>
      <c r="H729" s="114">
        <f>additional_payment+scheduled</f>
        <v>0</v>
      </c>
      <c r="I729" s="114">
        <f>amount_due+monthly_interest-total_payment</f>
        <v>0</v>
      </c>
    </row>
    <row r="730" spans="1:9" x14ac:dyDescent="0.2">
      <c r="A730">
        <v>724</v>
      </c>
      <c r="B730" s="116">
        <v>63674</v>
      </c>
      <c r="D730" s="114">
        <f t="shared" si="12"/>
        <v>0</v>
      </c>
      <c r="E730" s="114">
        <f>amount_due*interest/12</f>
        <v>0</v>
      </c>
      <c r="F730" s="114">
        <f>IF(monthly_interest+amount_due&gt;regular_payment,regular_payment,monthly_interest+amount_due)</f>
        <v>0</v>
      </c>
      <c r="G730" s="114">
        <v>0</v>
      </c>
      <c r="H730" s="114">
        <f>additional_payment+scheduled</f>
        <v>0</v>
      </c>
      <c r="I730" s="114">
        <f>amount_due+monthly_interest-total_payment</f>
        <v>0</v>
      </c>
    </row>
    <row r="731" spans="1:9" x14ac:dyDescent="0.2">
      <c r="A731">
        <v>725</v>
      </c>
      <c r="B731" s="116">
        <v>63705</v>
      </c>
      <c r="D731" s="114">
        <f t="shared" si="12"/>
        <v>0</v>
      </c>
      <c r="E731" s="114">
        <f>amount_due*interest/12</f>
        <v>0</v>
      </c>
      <c r="F731" s="114">
        <f>IF(monthly_interest+amount_due&gt;regular_payment,regular_payment,monthly_interest+amount_due)</f>
        <v>0</v>
      </c>
      <c r="G731" s="114">
        <v>0</v>
      </c>
      <c r="H731" s="114">
        <f>additional_payment+scheduled</f>
        <v>0</v>
      </c>
      <c r="I731" s="114">
        <f>amount_due+monthly_interest-total_payment</f>
        <v>0</v>
      </c>
    </row>
    <row r="732" spans="1:9" x14ac:dyDescent="0.2">
      <c r="A732">
        <v>726</v>
      </c>
      <c r="B732" s="116">
        <v>63735</v>
      </c>
      <c r="D732" s="114">
        <f t="shared" si="12"/>
        <v>0</v>
      </c>
      <c r="E732" s="114">
        <f>amount_due*interest/12</f>
        <v>0</v>
      </c>
      <c r="F732" s="114">
        <f>IF(monthly_interest+amount_due&gt;regular_payment,regular_payment,monthly_interest+amount_due)</f>
        <v>0</v>
      </c>
      <c r="G732" s="114">
        <v>0</v>
      </c>
      <c r="H732" s="114">
        <f>additional_payment+scheduled</f>
        <v>0</v>
      </c>
      <c r="I732" s="114">
        <f>amount_due+monthly_interest-total_payment</f>
        <v>0</v>
      </c>
    </row>
    <row r="733" spans="1:9" x14ac:dyDescent="0.2">
      <c r="A733">
        <v>727</v>
      </c>
      <c r="B733" s="116">
        <v>63766</v>
      </c>
      <c r="D733" s="114">
        <f t="shared" si="12"/>
        <v>0</v>
      </c>
      <c r="E733" s="114">
        <f>amount_due*interest/12</f>
        <v>0</v>
      </c>
      <c r="F733" s="114">
        <f>IF(monthly_interest+amount_due&gt;regular_payment,regular_payment,monthly_interest+amount_due)</f>
        <v>0</v>
      </c>
      <c r="G733" s="114">
        <v>0</v>
      </c>
      <c r="H733" s="114">
        <f>additional_payment+scheduled</f>
        <v>0</v>
      </c>
      <c r="I733" s="114">
        <f>amount_due+monthly_interest-total_payment</f>
        <v>0</v>
      </c>
    </row>
    <row r="734" spans="1:9" x14ac:dyDescent="0.2">
      <c r="A734">
        <v>728</v>
      </c>
      <c r="B734" s="116">
        <v>63797</v>
      </c>
      <c r="D734" s="114">
        <f t="shared" si="12"/>
        <v>0</v>
      </c>
      <c r="E734" s="114">
        <f>amount_due*interest/12</f>
        <v>0</v>
      </c>
      <c r="F734" s="114">
        <f>IF(monthly_interest+amount_due&gt;regular_payment,regular_payment,monthly_interest+amount_due)</f>
        <v>0</v>
      </c>
      <c r="G734" s="114">
        <v>0</v>
      </c>
      <c r="H734" s="114">
        <f>additional_payment+scheduled</f>
        <v>0</v>
      </c>
      <c r="I734" s="114">
        <f>amount_due+monthly_interest-total_payment</f>
        <v>0</v>
      </c>
    </row>
    <row r="735" spans="1:9" x14ac:dyDescent="0.2">
      <c r="A735">
        <v>729</v>
      </c>
      <c r="B735" s="116">
        <v>63827</v>
      </c>
      <c r="D735" s="114">
        <f t="shared" si="12"/>
        <v>0</v>
      </c>
      <c r="E735" s="114">
        <f>amount_due*interest/12</f>
        <v>0</v>
      </c>
      <c r="F735" s="114">
        <f>IF(monthly_interest+amount_due&gt;regular_payment,regular_payment,monthly_interest+amount_due)</f>
        <v>0</v>
      </c>
      <c r="G735" s="114">
        <v>0</v>
      </c>
      <c r="H735" s="114">
        <f>additional_payment+scheduled</f>
        <v>0</v>
      </c>
      <c r="I735" s="114">
        <f>amount_due+monthly_interest-total_payment</f>
        <v>0</v>
      </c>
    </row>
    <row r="736" spans="1:9" x14ac:dyDescent="0.2">
      <c r="A736">
        <v>730</v>
      </c>
      <c r="B736" s="116">
        <v>63858</v>
      </c>
      <c r="D736" s="114">
        <f t="shared" si="12"/>
        <v>0</v>
      </c>
      <c r="E736" s="114">
        <f>amount_due*interest/12</f>
        <v>0</v>
      </c>
      <c r="F736" s="114">
        <f>IF(monthly_interest+amount_due&gt;regular_payment,regular_payment,monthly_interest+amount_due)</f>
        <v>0</v>
      </c>
      <c r="G736" s="114">
        <v>0</v>
      </c>
      <c r="H736" s="114">
        <f>additional_payment+scheduled</f>
        <v>0</v>
      </c>
      <c r="I736" s="114">
        <f>amount_due+monthly_interest-total_payment</f>
        <v>0</v>
      </c>
    </row>
    <row r="737" spans="1:9" x14ac:dyDescent="0.2">
      <c r="A737">
        <v>731</v>
      </c>
      <c r="B737" s="116">
        <v>63888</v>
      </c>
      <c r="D737" s="114">
        <f t="shared" si="12"/>
        <v>0</v>
      </c>
      <c r="E737" s="114">
        <f>amount_due*interest/12</f>
        <v>0</v>
      </c>
      <c r="F737" s="114">
        <f>IF(monthly_interest+amount_due&gt;regular_payment,regular_payment,monthly_interest+amount_due)</f>
        <v>0</v>
      </c>
      <c r="G737" s="114">
        <v>0</v>
      </c>
      <c r="H737" s="114">
        <f>additional_payment+scheduled</f>
        <v>0</v>
      </c>
      <c r="I737" s="114">
        <f>amount_due+monthly_interest-total_payment</f>
        <v>0</v>
      </c>
    </row>
    <row r="738" spans="1:9" x14ac:dyDescent="0.2">
      <c r="A738">
        <v>732</v>
      </c>
      <c r="B738" s="116">
        <v>63919</v>
      </c>
      <c r="D738" s="114">
        <f t="shared" si="12"/>
        <v>0</v>
      </c>
      <c r="E738" s="114">
        <f>amount_due*interest/12</f>
        <v>0</v>
      </c>
      <c r="F738" s="114">
        <f>IF(monthly_interest+amount_due&gt;regular_payment,regular_payment,monthly_interest+amount_due)</f>
        <v>0</v>
      </c>
      <c r="G738" s="114">
        <v>0</v>
      </c>
      <c r="H738" s="114">
        <f>additional_payment+scheduled</f>
        <v>0</v>
      </c>
      <c r="I738" s="114">
        <f>amount_due+monthly_interest-total_payment</f>
        <v>0</v>
      </c>
    </row>
    <row r="739" spans="1:9" x14ac:dyDescent="0.2">
      <c r="A739">
        <v>733</v>
      </c>
      <c r="B739" s="116">
        <v>63950</v>
      </c>
      <c r="D739" s="114">
        <f t="shared" si="12"/>
        <v>0</v>
      </c>
      <c r="E739" s="114">
        <f>amount_due*interest/12</f>
        <v>0</v>
      </c>
      <c r="F739" s="114">
        <f>IF(monthly_interest+amount_due&gt;regular_payment,regular_payment,monthly_interest+amount_due)</f>
        <v>0</v>
      </c>
      <c r="G739" s="114">
        <v>0</v>
      </c>
      <c r="H739" s="114">
        <f>additional_payment+scheduled</f>
        <v>0</v>
      </c>
      <c r="I739" s="114">
        <f>amount_due+monthly_interest-total_payment</f>
        <v>0</v>
      </c>
    </row>
    <row r="740" spans="1:9" x14ac:dyDescent="0.2">
      <c r="A740">
        <v>734</v>
      </c>
      <c r="B740" s="116">
        <v>63978</v>
      </c>
      <c r="D740" s="114">
        <f t="shared" si="12"/>
        <v>0</v>
      </c>
      <c r="E740" s="114">
        <f>amount_due*interest/12</f>
        <v>0</v>
      </c>
      <c r="F740" s="114">
        <f>IF(monthly_interest+amount_due&gt;regular_payment,regular_payment,monthly_interest+amount_due)</f>
        <v>0</v>
      </c>
      <c r="G740" s="114">
        <v>0</v>
      </c>
      <c r="H740" s="114">
        <f>additional_payment+scheduled</f>
        <v>0</v>
      </c>
      <c r="I740" s="114">
        <f>amount_due+monthly_interest-total_payment</f>
        <v>0</v>
      </c>
    </row>
    <row r="741" spans="1:9" x14ac:dyDescent="0.2">
      <c r="A741">
        <v>735</v>
      </c>
      <c r="B741" s="116">
        <v>64009</v>
      </c>
      <c r="D741" s="114">
        <f t="shared" si="12"/>
        <v>0</v>
      </c>
      <c r="E741" s="114">
        <f>amount_due*interest/12</f>
        <v>0</v>
      </c>
      <c r="F741" s="114">
        <f>IF(monthly_interest+amount_due&gt;regular_payment,regular_payment,monthly_interest+amount_due)</f>
        <v>0</v>
      </c>
      <c r="G741" s="114">
        <v>0</v>
      </c>
      <c r="H741" s="114">
        <f>additional_payment+scheduled</f>
        <v>0</v>
      </c>
      <c r="I741" s="114">
        <f>amount_due+monthly_interest-total_payment</f>
        <v>0</v>
      </c>
    </row>
    <row r="742" spans="1:9" x14ac:dyDescent="0.2">
      <c r="A742">
        <v>736</v>
      </c>
      <c r="B742" s="116">
        <v>64039</v>
      </c>
      <c r="D742" s="114">
        <f t="shared" si="12"/>
        <v>0</v>
      </c>
      <c r="E742" s="114">
        <f>amount_due*interest/12</f>
        <v>0</v>
      </c>
      <c r="F742" s="114">
        <f>IF(monthly_interest+amount_due&gt;regular_payment,regular_payment,monthly_interest+amount_due)</f>
        <v>0</v>
      </c>
      <c r="G742" s="114">
        <v>0</v>
      </c>
      <c r="H742" s="114">
        <f>additional_payment+scheduled</f>
        <v>0</v>
      </c>
      <c r="I742" s="114">
        <f>amount_due+monthly_interest-total_payment</f>
        <v>0</v>
      </c>
    </row>
    <row r="743" spans="1:9" x14ac:dyDescent="0.2">
      <c r="A743">
        <v>737</v>
      </c>
      <c r="B743" s="116">
        <v>64070</v>
      </c>
      <c r="D743" s="114">
        <f t="shared" si="12"/>
        <v>0</v>
      </c>
      <c r="E743" s="114">
        <f>amount_due*interest/12</f>
        <v>0</v>
      </c>
      <c r="F743" s="114">
        <f>IF(monthly_interest+amount_due&gt;regular_payment,regular_payment,monthly_interest+amount_due)</f>
        <v>0</v>
      </c>
      <c r="G743" s="114">
        <v>0</v>
      </c>
      <c r="H743" s="114">
        <f>additional_payment+scheduled</f>
        <v>0</v>
      </c>
      <c r="I743" s="114">
        <f>amount_due+monthly_interest-total_payment</f>
        <v>0</v>
      </c>
    </row>
    <row r="744" spans="1:9" x14ac:dyDescent="0.2">
      <c r="A744">
        <v>738</v>
      </c>
      <c r="B744" s="116">
        <v>64100</v>
      </c>
      <c r="D744" s="114">
        <f t="shared" si="12"/>
        <v>0</v>
      </c>
      <c r="E744" s="114">
        <f>amount_due*interest/12</f>
        <v>0</v>
      </c>
      <c r="F744" s="114">
        <f>IF(monthly_interest+amount_due&gt;regular_payment,regular_payment,monthly_interest+amount_due)</f>
        <v>0</v>
      </c>
      <c r="G744" s="114">
        <v>0</v>
      </c>
      <c r="H744" s="114">
        <f>additional_payment+scheduled</f>
        <v>0</v>
      </c>
      <c r="I744" s="114">
        <f>amount_due+monthly_interest-total_payment</f>
        <v>0</v>
      </c>
    </row>
    <row r="745" spans="1:9" x14ac:dyDescent="0.2">
      <c r="A745">
        <v>739</v>
      </c>
      <c r="B745" s="116">
        <v>64131</v>
      </c>
      <c r="D745" s="114">
        <f t="shared" si="12"/>
        <v>0</v>
      </c>
      <c r="E745" s="114">
        <f>amount_due*interest/12</f>
        <v>0</v>
      </c>
      <c r="F745" s="114">
        <f>IF(monthly_interest+amount_due&gt;regular_payment,regular_payment,monthly_interest+amount_due)</f>
        <v>0</v>
      </c>
      <c r="G745" s="114">
        <v>0</v>
      </c>
      <c r="H745" s="114">
        <f>additional_payment+scheduled</f>
        <v>0</v>
      </c>
      <c r="I745" s="114">
        <f>amount_due+monthly_interest-total_payment</f>
        <v>0</v>
      </c>
    </row>
    <row r="746" spans="1:9" x14ac:dyDescent="0.2">
      <c r="A746">
        <v>740</v>
      </c>
      <c r="B746" s="116">
        <v>64162</v>
      </c>
      <c r="D746" s="114">
        <f t="shared" si="12"/>
        <v>0</v>
      </c>
      <c r="E746" s="114">
        <f>amount_due*interest/12</f>
        <v>0</v>
      </c>
      <c r="F746" s="114">
        <f>IF(monthly_interest+amount_due&gt;regular_payment,regular_payment,monthly_interest+amount_due)</f>
        <v>0</v>
      </c>
      <c r="G746" s="114">
        <v>0</v>
      </c>
      <c r="H746" s="114">
        <f>additional_payment+scheduled</f>
        <v>0</v>
      </c>
      <c r="I746" s="114">
        <f>amount_due+monthly_interest-total_payment</f>
        <v>0</v>
      </c>
    </row>
    <row r="747" spans="1:9" x14ac:dyDescent="0.2">
      <c r="A747">
        <v>741</v>
      </c>
      <c r="B747" s="116">
        <v>64192</v>
      </c>
      <c r="D747" s="114">
        <f t="shared" si="12"/>
        <v>0</v>
      </c>
      <c r="E747" s="114">
        <f>amount_due*interest/12</f>
        <v>0</v>
      </c>
      <c r="F747" s="114">
        <f>IF(monthly_interest+amount_due&gt;regular_payment,regular_payment,monthly_interest+amount_due)</f>
        <v>0</v>
      </c>
      <c r="G747" s="114">
        <v>0</v>
      </c>
      <c r="H747" s="114">
        <f>additional_payment+scheduled</f>
        <v>0</v>
      </c>
      <c r="I747" s="114">
        <f>amount_due+monthly_interest-total_payment</f>
        <v>0</v>
      </c>
    </row>
    <row r="748" spans="1:9" x14ac:dyDescent="0.2">
      <c r="A748">
        <v>742</v>
      </c>
      <c r="B748" s="116">
        <v>64223</v>
      </c>
      <c r="D748" s="114">
        <f t="shared" si="12"/>
        <v>0</v>
      </c>
      <c r="E748" s="114">
        <f>amount_due*interest/12</f>
        <v>0</v>
      </c>
      <c r="F748" s="114">
        <f>IF(monthly_interest+amount_due&gt;regular_payment,regular_payment,monthly_interest+amount_due)</f>
        <v>0</v>
      </c>
      <c r="G748" s="114">
        <v>0</v>
      </c>
      <c r="H748" s="114">
        <f>additional_payment+scheduled</f>
        <v>0</v>
      </c>
      <c r="I748" s="114">
        <f>amount_due+monthly_interest-total_payment</f>
        <v>0</v>
      </c>
    </row>
    <row r="749" spans="1:9" x14ac:dyDescent="0.2">
      <c r="A749">
        <v>743</v>
      </c>
      <c r="B749" s="116">
        <v>64253</v>
      </c>
      <c r="D749" s="114">
        <f t="shared" si="12"/>
        <v>0</v>
      </c>
      <c r="E749" s="114">
        <f>amount_due*interest/12</f>
        <v>0</v>
      </c>
      <c r="F749" s="114">
        <f>IF(monthly_interest+amount_due&gt;regular_payment,regular_payment,monthly_interest+amount_due)</f>
        <v>0</v>
      </c>
      <c r="G749" s="114">
        <v>0</v>
      </c>
      <c r="H749" s="114">
        <f>additional_payment+scheduled</f>
        <v>0</v>
      </c>
      <c r="I749" s="114">
        <f>amount_due+monthly_interest-total_payment</f>
        <v>0</v>
      </c>
    </row>
    <row r="750" spans="1:9" x14ac:dyDescent="0.2">
      <c r="A750">
        <v>744</v>
      </c>
      <c r="B750" s="116">
        <v>64284</v>
      </c>
      <c r="D750" s="114">
        <f t="shared" si="12"/>
        <v>0</v>
      </c>
      <c r="E750" s="114">
        <f>amount_due*interest/12</f>
        <v>0</v>
      </c>
      <c r="F750" s="114">
        <f>IF(monthly_interest+amount_due&gt;regular_payment,regular_payment,monthly_interest+amount_due)</f>
        <v>0</v>
      </c>
      <c r="G750" s="114">
        <v>0</v>
      </c>
      <c r="H750" s="114">
        <f>additional_payment+scheduled</f>
        <v>0</v>
      </c>
      <c r="I750" s="114">
        <f>amount_due+monthly_interest-total_payment</f>
        <v>0</v>
      </c>
    </row>
    <row r="751" spans="1:9" x14ac:dyDescent="0.2">
      <c r="A751">
        <v>745</v>
      </c>
      <c r="B751" s="116">
        <v>64315</v>
      </c>
      <c r="D751" s="114">
        <f t="shared" si="12"/>
        <v>0</v>
      </c>
      <c r="E751" s="114">
        <f>amount_due*interest/12</f>
        <v>0</v>
      </c>
      <c r="F751" s="114">
        <f>IF(monthly_interest+amount_due&gt;regular_payment,regular_payment,monthly_interest+amount_due)</f>
        <v>0</v>
      </c>
      <c r="G751" s="114">
        <v>0</v>
      </c>
      <c r="H751" s="114">
        <f>additional_payment+scheduled</f>
        <v>0</v>
      </c>
      <c r="I751" s="114">
        <f>amount_due+monthly_interest-total_payment</f>
        <v>0</v>
      </c>
    </row>
    <row r="752" spans="1:9" x14ac:dyDescent="0.2">
      <c r="A752">
        <v>746</v>
      </c>
      <c r="B752" s="116">
        <v>64344</v>
      </c>
      <c r="D752" s="114">
        <f t="shared" si="12"/>
        <v>0</v>
      </c>
      <c r="E752" s="114">
        <f>amount_due*interest/12</f>
        <v>0</v>
      </c>
      <c r="F752" s="114">
        <f>IF(monthly_interest+amount_due&gt;regular_payment,regular_payment,monthly_interest+amount_due)</f>
        <v>0</v>
      </c>
      <c r="G752" s="114">
        <v>0</v>
      </c>
      <c r="H752" s="114">
        <f>additional_payment+scheduled</f>
        <v>0</v>
      </c>
      <c r="I752" s="114">
        <f>amount_due+monthly_interest-total_payment</f>
        <v>0</v>
      </c>
    </row>
    <row r="753" spans="1:9" x14ac:dyDescent="0.2">
      <c r="A753">
        <v>747</v>
      </c>
      <c r="B753" s="116">
        <v>64375</v>
      </c>
      <c r="D753" s="114">
        <f t="shared" si="12"/>
        <v>0</v>
      </c>
      <c r="E753" s="114">
        <f>amount_due*interest/12</f>
        <v>0</v>
      </c>
      <c r="F753" s="114">
        <f>IF(monthly_interest+amount_due&gt;regular_payment,regular_payment,monthly_interest+amount_due)</f>
        <v>0</v>
      </c>
      <c r="G753" s="114">
        <v>0</v>
      </c>
      <c r="H753" s="114">
        <f>additional_payment+scheduled</f>
        <v>0</v>
      </c>
      <c r="I753" s="114">
        <f>amount_due+monthly_interest-total_payment</f>
        <v>0</v>
      </c>
    </row>
    <row r="754" spans="1:9" x14ac:dyDescent="0.2">
      <c r="A754">
        <v>748</v>
      </c>
      <c r="B754" s="116">
        <v>64405</v>
      </c>
      <c r="D754" s="114">
        <f t="shared" si="12"/>
        <v>0</v>
      </c>
      <c r="E754" s="114">
        <f>amount_due*interest/12</f>
        <v>0</v>
      </c>
      <c r="F754" s="114">
        <f>IF(monthly_interest+amount_due&gt;regular_payment,regular_payment,monthly_interest+amount_due)</f>
        <v>0</v>
      </c>
      <c r="G754" s="114">
        <v>0</v>
      </c>
      <c r="H754" s="114">
        <f>additional_payment+scheduled</f>
        <v>0</v>
      </c>
      <c r="I754" s="114">
        <f>amount_due+monthly_interest-total_payment</f>
        <v>0</v>
      </c>
    </row>
    <row r="755" spans="1:9" x14ac:dyDescent="0.2">
      <c r="A755">
        <v>749</v>
      </c>
      <c r="B755" s="116">
        <v>64436</v>
      </c>
      <c r="D755" s="114">
        <f t="shared" si="12"/>
        <v>0</v>
      </c>
      <c r="E755" s="114">
        <f>amount_due*interest/12</f>
        <v>0</v>
      </c>
      <c r="F755" s="114">
        <f>IF(monthly_interest+amount_due&gt;regular_payment,regular_payment,monthly_interest+amount_due)</f>
        <v>0</v>
      </c>
      <c r="G755" s="114">
        <v>0</v>
      </c>
      <c r="H755" s="114">
        <f>additional_payment+scheduled</f>
        <v>0</v>
      </c>
      <c r="I755" s="114">
        <f>amount_due+monthly_interest-total_payment</f>
        <v>0</v>
      </c>
    </row>
    <row r="756" spans="1:9" x14ac:dyDescent="0.2">
      <c r="A756">
        <v>750</v>
      </c>
      <c r="B756" s="116">
        <v>64466</v>
      </c>
      <c r="D756" s="114">
        <f t="shared" si="12"/>
        <v>0</v>
      </c>
      <c r="E756" s="114">
        <f>amount_due*interest/12</f>
        <v>0</v>
      </c>
      <c r="F756" s="114">
        <f>IF(monthly_interest+amount_due&gt;regular_payment,regular_payment,monthly_interest+amount_due)</f>
        <v>0</v>
      </c>
      <c r="G756" s="114">
        <v>0</v>
      </c>
      <c r="H756" s="114">
        <f>additional_payment+scheduled</f>
        <v>0</v>
      </c>
      <c r="I756" s="114">
        <f>amount_due+monthly_interest-total_payment</f>
        <v>0</v>
      </c>
    </row>
    <row r="757" spans="1:9" x14ac:dyDescent="0.2">
      <c r="A757">
        <v>751</v>
      </c>
      <c r="B757" s="116">
        <v>64497</v>
      </c>
      <c r="D757" s="114">
        <f t="shared" si="12"/>
        <v>0</v>
      </c>
      <c r="E757" s="114">
        <f>amount_due*interest/12</f>
        <v>0</v>
      </c>
      <c r="F757" s="114">
        <f>IF(monthly_interest+amount_due&gt;regular_payment,regular_payment,monthly_interest+amount_due)</f>
        <v>0</v>
      </c>
      <c r="G757" s="114">
        <v>0</v>
      </c>
      <c r="H757" s="114">
        <f>additional_payment+scheduled</f>
        <v>0</v>
      </c>
      <c r="I757" s="114">
        <f>amount_due+monthly_interest-total_payment</f>
        <v>0</v>
      </c>
    </row>
    <row r="758" spans="1:9" x14ac:dyDescent="0.2">
      <c r="A758">
        <v>752</v>
      </c>
      <c r="B758" s="116">
        <v>64528</v>
      </c>
      <c r="D758" s="114">
        <f t="shared" si="12"/>
        <v>0</v>
      </c>
      <c r="E758" s="114">
        <f>amount_due*interest/12</f>
        <v>0</v>
      </c>
      <c r="F758" s="114">
        <f>IF(monthly_interest+amount_due&gt;regular_payment,regular_payment,monthly_interest+amount_due)</f>
        <v>0</v>
      </c>
      <c r="G758" s="114">
        <v>0</v>
      </c>
      <c r="H758" s="114">
        <f>additional_payment+scheduled</f>
        <v>0</v>
      </c>
      <c r="I758" s="114">
        <f>amount_due+monthly_interest-total_payment</f>
        <v>0</v>
      </c>
    </row>
    <row r="759" spans="1:9" x14ac:dyDescent="0.2">
      <c r="A759">
        <v>753</v>
      </c>
      <c r="B759" s="116">
        <v>64558</v>
      </c>
      <c r="D759" s="114">
        <f t="shared" si="12"/>
        <v>0</v>
      </c>
      <c r="E759" s="114">
        <f>amount_due*interest/12</f>
        <v>0</v>
      </c>
      <c r="F759" s="114">
        <f>IF(monthly_interest+amount_due&gt;regular_payment,regular_payment,monthly_interest+amount_due)</f>
        <v>0</v>
      </c>
      <c r="G759" s="114">
        <v>0</v>
      </c>
      <c r="H759" s="114">
        <f>additional_payment+scheduled</f>
        <v>0</v>
      </c>
      <c r="I759" s="114">
        <f>amount_due+monthly_interest-total_payment</f>
        <v>0</v>
      </c>
    </row>
    <row r="760" spans="1:9" x14ac:dyDescent="0.2">
      <c r="A760">
        <v>754</v>
      </c>
      <c r="B760" s="116">
        <v>64589</v>
      </c>
      <c r="D760" s="114">
        <f t="shared" si="12"/>
        <v>0</v>
      </c>
      <c r="E760" s="114">
        <f>amount_due*interest/12</f>
        <v>0</v>
      </c>
      <c r="F760" s="114">
        <f>IF(monthly_interest+amount_due&gt;regular_payment,regular_payment,monthly_interest+amount_due)</f>
        <v>0</v>
      </c>
      <c r="G760" s="114">
        <v>0</v>
      </c>
      <c r="H760" s="114">
        <f>additional_payment+scheduled</f>
        <v>0</v>
      </c>
      <c r="I760" s="114">
        <f>amount_due+monthly_interest-total_payment</f>
        <v>0</v>
      </c>
    </row>
    <row r="761" spans="1:9" x14ac:dyDescent="0.2">
      <c r="A761">
        <v>755</v>
      </c>
      <c r="B761" s="116">
        <v>64619</v>
      </c>
      <c r="D761" s="114">
        <f t="shared" si="12"/>
        <v>0</v>
      </c>
      <c r="E761" s="114">
        <f>amount_due*interest/12</f>
        <v>0</v>
      </c>
      <c r="F761" s="114">
        <f>IF(monthly_interest+amount_due&gt;regular_payment,regular_payment,monthly_interest+amount_due)</f>
        <v>0</v>
      </c>
      <c r="G761" s="114">
        <v>0</v>
      </c>
      <c r="H761" s="114">
        <f>additional_payment+scheduled</f>
        <v>0</v>
      </c>
      <c r="I761" s="114">
        <f>amount_due+monthly_interest-total_payment</f>
        <v>0</v>
      </c>
    </row>
    <row r="762" spans="1:9" x14ac:dyDescent="0.2">
      <c r="A762">
        <v>756</v>
      </c>
      <c r="B762" s="116">
        <v>64650</v>
      </c>
      <c r="D762" s="114">
        <f t="shared" ref="D762:D825" si="13">I761</f>
        <v>0</v>
      </c>
      <c r="E762" s="114">
        <f>amount_due*interest/12</f>
        <v>0</v>
      </c>
      <c r="F762" s="114">
        <f>IF(monthly_interest+amount_due&gt;regular_payment,regular_payment,monthly_interest+amount_due)</f>
        <v>0</v>
      </c>
      <c r="G762" s="114">
        <v>0</v>
      </c>
      <c r="H762" s="114">
        <f>additional_payment+scheduled</f>
        <v>0</v>
      </c>
      <c r="I762" s="114">
        <f>amount_due+monthly_interest-total_payment</f>
        <v>0</v>
      </c>
    </row>
    <row r="763" spans="1:9" x14ac:dyDescent="0.2">
      <c r="A763">
        <v>757</v>
      </c>
      <c r="B763" s="116">
        <v>64681</v>
      </c>
      <c r="D763" s="114">
        <f t="shared" si="13"/>
        <v>0</v>
      </c>
      <c r="E763" s="114">
        <f>amount_due*interest/12</f>
        <v>0</v>
      </c>
      <c r="F763" s="114">
        <f>IF(monthly_interest+amount_due&gt;regular_payment,regular_payment,monthly_interest+amount_due)</f>
        <v>0</v>
      </c>
      <c r="G763" s="114">
        <v>0</v>
      </c>
      <c r="H763" s="114">
        <f>additional_payment+scheduled</f>
        <v>0</v>
      </c>
      <c r="I763" s="114">
        <f>amount_due+monthly_interest-total_payment</f>
        <v>0</v>
      </c>
    </row>
    <row r="764" spans="1:9" x14ac:dyDescent="0.2">
      <c r="A764">
        <v>758</v>
      </c>
      <c r="B764" s="116">
        <v>64709</v>
      </c>
      <c r="D764" s="114">
        <f t="shared" si="13"/>
        <v>0</v>
      </c>
      <c r="E764" s="114">
        <f>amount_due*interest/12</f>
        <v>0</v>
      </c>
      <c r="F764" s="114">
        <f>IF(monthly_interest+amount_due&gt;regular_payment,regular_payment,monthly_interest+amount_due)</f>
        <v>0</v>
      </c>
      <c r="G764" s="114">
        <v>0</v>
      </c>
      <c r="H764" s="114">
        <f>additional_payment+scheduled</f>
        <v>0</v>
      </c>
      <c r="I764" s="114">
        <f>amount_due+monthly_interest-total_payment</f>
        <v>0</v>
      </c>
    </row>
    <row r="765" spans="1:9" x14ac:dyDescent="0.2">
      <c r="A765">
        <v>759</v>
      </c>
      <c r="B765" s="116">
        <v>64740</v>
      </c>
      <c r="D765" s="114">
        <f t="shared" si="13"/>
        <v>0</v>
      </c>
      <c r="E765" s="114">
        <f>amount_due*interest/12</f>
        <v>0</v>
      </c>
      <c r="F765" s="114">
        <f>IF(monthly_interest+amount_due&gt;regular_payment,regular_payment,monthly_interest+amount_due)</f>
        <v>0</v>
      </c>
      <c r="G765" s="114">
        <v>0</v>
      </c>
      <c r="H765" s="114">
        <f>additional_payment+scheduled</f>
        <v>0</v>
      </c>
      <c r="I765" s="114">
        <f>amount_due+monthly_interest-total_payment</f>
        <v>0</v>
      </c>
    </row>
    <row r="766" spans="1:9" x14ac:dyDescent="0.2">
      <c r="A766">
        <v>760</v>
      </c>
      <c r="B766" s="116">
        <v>64770</v>
      </c>
      <c r="D766" s="114">
        <f t="shared" si="13"/>
        <v>0</v>
      </c>
      <c r="E766" s="114">
        <f>amount_due*interest/12</f>
        <v>0</v>
      </c>
      <c r="F766" s="114">
        <f>IF(monthly_interest+amount_due&gt;regular_payment,regular_payment,monthly_interest+amount_due)</f>
        <v>0</v>
      </c>
      <c r="G766" s="114">
        <v>0</v>
      </c>
      <c r="H766" s="114">
        <f>additional_payment+scheduled</f>
        <v>0</v>
      </c>
      <c r="I766" s="114">
        <f>amount_due+monthly_interest-total_payment</f>
        <v>0</v>
      </c>
    </row>
    <row r="767" spans="1:9" x14ac:dyDescent="0.2">
      <c r="A767">
        <v>761</v>
      </c>
      <c r="B767" s="116">
        <v>64801</v>
      </c>
      <c r="D767" s="114">
        <f t="shared" si="13"/>
        <v>0</v>
      </c>
      <c r="E767" s="114">
        <f>amount_due*interest/12</f>
        <v>0</v>
      </c>
      <c r="F767" s="114">
        <f>IF(monthly_interest+amount_due&gt;regular_payment,regular_payment,monthly_interest+amount_due)</f>
        <v>0</v>
      </c>
      <c r="G767" s="114">
        <v>0</v>
      </c>
      <c r="H767" s="114">
        <f>additional_payment+scheduled</f>
        <v>0</v>
      </c>
      <c r="I767" s="114">
        <f>amount_due+monthly_interest-total_payment</f>
        <v>0</v>
      </c>
    </row>
    <row r="768" spans="1:9" x14ac:dyDescent="0.2">
      <c r="A768">
        <v>762</v>
      </c>
      <c r="B768" s="116">
        <v>64831</v>
      </c>
      <c r="D768" s="114">
        <f t="shared" si="13"/>
        <v>0</v>
      </c>
      <c r="E768" s="114">
        <f>amount_due*interest/12</f>
        <v>0</v>
      </c>
      <c r="F768" s="114">
        <f>IF(monthly_interest+amount_due&gt;regular_payment,regular_payment,monthly_interest+amount_due)</f>
        <v>0</v>
      </c>
      <c r="G768" s="114">
        <v>0</v>
      </c>
      <c r="H768" s="114">
        <f>additional_payment+scheduled</f>
        <v>0</v>
      </c>
      <c r="I768" s="114">
        <f>amount_due+monthly_interest-total_payment</f>
        <v>0</v>
      </c>
    </row>
    <row r="769" spans="1:9" x14ac:dyDescent="0.2">
      <c r="A769">
        <v>763</v>
      </c>
      <c r="B769" s="116">
        <v>64862</v>
      </c>
      <c r="D769" s="114">
        <f t="shared" si="13"/>
        <v>0</v>
      </c>
      <c r="E769" s="114">
        <f>amount_due*interest/12</f>
        <v>0</v>
      </c>
      <c r="F769" s="114">
        <f>IF(monthly_interest+amount_due&gt;regular_payment,regular_payment,monthly_interest+amount_due)</f>
        <v>0</v>
      </c>
      <c r="G769" s="114">
        <v>0</v>
      </c>
      <c r="H769" s="114">
        <f>additional_payment+scheduled</f>
        <v>0</v>
      </c>
      <c r="I769" s="114">
        <f>amount_due+monthly_interest-total_payment</f>
        <v>0</v>
      </c>
    </row>
    <row r="770" spans="1:9" x14ac:dyDescent="0.2">
      <c r="A770">
        <v>764</v>
      </c>
      <c r="B770" s="116">
        <v>64893</v>
      </c>
      <c r="D770" s="114">
        <f t="shared" si="13"/>
        <v>0</v>
      </c>
      <c r="E770" s="114">
        <f>amount_due*interest/12</f>
        <v>0</v>
      </c>
      <c r="F770" s="114">
        <f>IF(monthly_interest+amount_due&gt;regular_payment,regular_payment,monthly_interest+amount_due)</f>
        <v>0</v>
      </c>
      <c r="G770" s="114">
        <v>0</v>
      </c>
      <c r="H770" s="114">
        <f>additional_payment+scheduled</f>
        <v>0</v>
      </c>
      <c r="I770" s="114">
        <f>amount_due+monthly_interest-total_payment</f>
        <v>0</v>
      </c>
    </row>
    <row r="771" spans="1:9" x14ac:dyDescent="0.2">
      <c r="A771">
        <v>765</v>
      </c>
      <c r="B771" s="116">
        <v>64923</v>
      </c>
      <c r="D771" s="114">
        <f t="shared" si="13"/>
        <v>0</v>
      </c>
      <c r="E771" s="114">
        <f>amount_due*interest/12</f>
        <v>0</v>
      </c>
      <c r="F771" s="114">
        <f>IF(monthly_interest+amount_due&gt;regular_payment,regular_payment,monthly_interest+amount_due)</f>
        <v>0</v>
      </c>
      <c r="G771" s="114">
        <v>0</v>
      </c>
      <c r="H771" s="114">
        <f>additional_payment+scheduled</f>
        <v>0</v>
      </c>
      <c r="I771" s="114">
        <f>amount_due+monthly_interest-total_payment</f>
        <v>0</v>
      </c>
    </row>
    <row r="772" spans="1:9" x14ac:dyDescent="0.2">
      <c r="A772">
        <v>766</v>
      </c>
      <c r="B772" s="116">
        <v>64954</v>
      </c>
      <c r="D772" s="114">
        <f t="shared" si="13"/>
        <v>0</v>
      </c>
      <c r="E772" s="114">
        <f>amount_due*interest/12</f>
        <v>0</v>
      </c>
      <c r="F772" s="114">
        <f>IF(monthly_interest+amount_due&gt;regular_payment,regular_payment,monthly_interest+amount_due)</f>
        <v>0</v>
      </c>
      <c r="G772" s="114">
        <v>0</v>
      </c>
      <c r="H772" s="114">
        <f>additional_payment+scheduled</f>
        <v>0</v>
      </c>
      <c r="I772" s="114">
        <f>amount_due+monthly_interest-total_payment</f>
        <v>0</v>
      </c>
    </row>
    <row r="773" spans="1:9" x14ac:dyDescent="0.2">
      <c r="A773">
        <v>767</v>
      </c>
      <c r="B773" s="116">
        <v>64984</v>
      </c>
      <c r="D773" s="114">
        <f t="shared" si="13"/>
        <v>0</v>
      </c>
      <c r="E773" s="114">
        <f>amount_due*interest/12</f>
        <v>0</v>
      </c>
      <c r="F773" s="114">
        <f>IF(monthly_interest+amount_due&gt;regular_payment,regular_payment,monthly_interest+amount_due)</f>
        <v>0</v>
      </c>
      <c r="G773" s="114">
        <v>0</v>
      </c>
      <c r="H773" s="114">
        <f>additional_payment+scheduled</f>
        <v>0</v>
      </c>
      <c r="I773" s="114">
        <f>amount_due+monthly_interest-total_payment</f>
        <v>0</v>
      </c>
    </row>
    <row r="774" spans="1:9" x14ac:dyDescent="0.2">
      <c r="A774">
        <v>768</v>
      </c>
      <c r="B774" s="116">
        <v>65015</v>
      </c>
      <c r="D774" s="114">
        <f t="shared" si="13"/>
        <v>0</v>
      </c>
      <c r="E774" s="114">
        <f>amount_due*interest/12</f>
        <v>0</v>
      </c>
      <c r="F774" s="114">
        <f>IF(monthly_interest+amount_due&gt;regular_payment,regular_payment,monthly_interest+amount_due)</f>
        <v>0</v>
      </c>
      <c r="G774" s="114">
        <v>0</v>
      </c>
      <c r="H774" s="114">
        <f>additional_payment+scheduled</f>
        <v>0</v>
      </c>
      <c r="I774" s="114">
        <f>amount_due+monthly_interest-total_payment</f>
        <v>0</v>
      </c>
    </row>
    <row r="775" spans="1:9" x14ac:dyDescent="0.2">
      <c r="A775">
        <v>769</v>
      </c>
      <c r="B775" s="116">
        <v>65046</v>
      </c>
      <c r="D775" s="114">
        <f t="shared" si="13"/>
        <v>0</v>
      </c>
      <c r="E775" s="114">
        <f>amount_due*interest/12</f>
        <v>0</v>
      </c>
      <c r="F775" s="114">
        <f>IF(monthly_interest+amount_due&gt;regular_payment,regular_payment,monthly_interest+amount_due)</f>
        <v>0</v>
      </c>
      <c r="G775" s="114">
        <v>0</v>
      </c>
      <c r="H775" s="114">
        <f>additional_payment+scheduled</f>
        <v>0</v>
      </c>
      <c r="I775" s="114">
        <f>amount_due+monthly_interest-total_payment</f>
        <v>0</v>
      </c>
    </row>
    <row r="776" spans="1:9" x14ac:dyDescent="0.2">
      <c r="A776">
        <v>770</v>
      </c>
      <c r="B776" s="116">
        <v>65074</v>
      </c>
      <c r="D776" s="114">
        <f t="shared" si="13"/>
        <v>0</v>
      </c>
      <c r="E776" s="114">
        <f>amount_due*interest/12</f>
        <v>0</v>
      </c>
      <c r="F776" s="114">
        <f>IF(monthly_interest+amount_due&gt;regular_payment,regular_payment,monthly_interest+amount_due)</f>
        <v>0</v>
      </c>
      <c r="G776" s="114">
        <v>0</v>
      </c>
      <c r="H776" s="114">
        <f>additional_payment+scheduled</f>
        <v>0</v>
      </c>
      <c r="I776" s="114">
        <f>amount_due+monthly_interest-total_payment</f>
        <v>0</v>
      </c>
    </row>
    <row r="777" spans="1:9" x14ac:dyDescent="0.2">
      <c r="A777">
        <v>771</v>
      </c>
      <c r="B777" s="116">
        <v>65105</v>
      </c>
      <c r="D777" s="114">
        <f t="shared" si="13"/>
        <v>0</v>
      </c>
      <c r="E777" s="114">
        <f>amount_due*interest/12</f>
        <v>0</v>
      </c>
      <c r="F777" s="114">
        <f>IF(monthly_interest+amount_due&gt;regular_payment,regular_payment,monthly_interest+amount_due)</f>
        <v>0</v>
      </c>
      <c r="G777" s="114">
        <v>0</v>
      </c>
      <c r="H777" s="114">
        <f>additional_payment+scheduled</f>
        <v>0</v>
      </c>
      <c r="I777" s="114">
        <f>amount_due+monthly_interest-total_payment</f>
        <v>0</v>
      </c>
    </row>
    <row r="778" spans="1:9" x14ac:dyDescent="0.2">
      <c r="A778">
        <v>772</v>
      </c>
      <c r="B778" s="116">
        <v>65135</v>
      </c>
      <c r="D778" s="114">
        <f t="shared" si="13"/>
        <v>0</v>
      </c>
      <c r="E778" s="114">
        <f>amount_due*interest/12</f>
        <v>0</v>
      </c>
      <c r="F778" s="114">
        <f>IF(monthly_interest+amount_due&gt;regular_payment,regular_payment,monthly_interest+amount_due)</f>
        <v>0</v>
      </c>
      <c r="G778" s="114">
        <v>0</v>
      </c>
      <c r="H778" s="114">
        <f>additional_payment+scheduled</f>
        <v>0</v>
      </c>
      <c r="I778" s="114">
        <f>amount_due+monthly_interest-total_payment</f>
        <v>0</v>
      </c>
    </row>
    <row r="779" spans="1:9" x14ac:dyDescent="0.2">
      <c r="A779">
        <v>773</v>
      </c>
      <c r="B779" s="116">
        <v>65166</v>
      </c>
      <c r="D779" s="114">
        <f t="shared" si="13"/>
        <v>0</v>
      </c>
      <c r="E779" s="114">
        <f>amount_due*interest/12</f>
        <v>0</v>
      </c>
      <c r="F779" s="114">
        <f>IF(monthly_interest+amount_due&gt;regular_payment,regular_payment,monthly_interest+amount_due)</f>
        <v>0</v>
      </c>
      <c r="G779" s="114">
        <v>0</v>
      </c>
      <c r="H779" s="114">
        <f>additional_payment+scheduled</f>
        <v>0</v>
      </c>
      <c r="I779" s="114">
        <f>amount_due+monthly_interest-total_payment</f>
        <v>0</v>
      </c>
    </row>
    <row r="780" spans="1:9" x14ac:dyDescent="0.2">
      <c r="A780">
        <v>774</v>
      </c>
      <c r="B780" s="116">
        <v>65196</v>
      </c>
      <c r="D780" s="114">
        <f t="shared" si="13"/>
        <v>0</v>
      </c>
      <c r="E780" s="114">
        <f>amount_due*interest/12</f>
        <v>0</v>
      </c>
      <c r="F780" s="114">
        <f>IF(monthly_interest+amount_due&gt;regular_payment,regular_payment,monthly_interest+amount_due)</f>
        <v>0</v>
      </c>
      <c r="G780" s="114">
        <v>0</v>
      </c>
      <c r="H780" s="114">
        <f>additional_payment+scheduled</f>
        <v>0</v>
      </c>
      <c r="I780" s="114">
        <f>amount_due+monthly_interest-total_payment</f>
        <v>0</v>
      </c>
    </row>
    <row r="781" spans="1:9" x14ac:dyDescent="0.2">
      <c r="A781">
        <v>775</v>
      </c>
      <c r="B781" s="116">
        <v>65227</v>
      </c>
      <c r="D781" s="114">
        <f t="shared" si="13"/>
        <v>0</v>
      </c>
      <c r="E781" s="114">
        <f>amount_due*interest/12</f>
        <v>0</v>
      </c>
      <c r="F781" s="114">
        <f>IF(monthly_interest+amount_due&gt;regular_payment,regular_payment,monthly_interest+amount_due)</f>
        <v>0</v>
      </c>
      <c r="G781" s="114">
        <v>0</v>
      </c>
      <c r="H781" s="114">
        <f>additional_payment+scheduled</f>
        <v>0</v>
      </c>
      <c r="I781" s="114">
        <f>amount_due+monthly_interest-total_payment</f>
        <v>0</v>
      </c>
    </row>
    <row r="782" spans="1:9" x14ac:dyDescent="0.2">
      <c r="A782">
        <v>776</v>
      </c>
      <c r="B782" s="116">
        <v>65258</v>
      </c>
      <c r="D782" s="114">
        <f t="shared" si="13"/>
        <v>0</v>
      </c>
      <c r="E782" s="114">
        <f>amount_due*interest/12</f>
        <v>0</v>
      </c>
      <c r="F782" s="114">
        <f>IF(monthly_interest+amount_due&gt;regular_payment,regular_payment,monthly_interest+amount_due)</f>
        <v>0</v>
      </c>
      <c r="G782" s="114">
        <v>0</v>
      </c>
      <c r="H782" s="114">
        <f>additional_payment+scheduled</f>
        <v>0</v>
      </c>
      <c r="I782" s="114">
        <f>amount_due+monthly_interest-total_payment</f>
        <v>0</v>
      </c>
    </row>
    <row r="783" spans="1:9" x14ac:dyDescent="0.2">
      <c r="A783">
        <v>777</v>
      </c>
      <c r="B783" s="116">
        <v>65288</v>
      </c>
      <c r="D783" s="114">
        <f t="shared" si="13"/>
        <v>0</v>
      </c>
      <c r="E783" s="114">
        <f>amount_due*interest/12</f>
        <v>0</v>
      </c>
      <c r="F783" s="114">
        <f>IF(monthly_interest+amount_due&gt;regular_payment,regular_payment,monthly_interest+amount_due)</f>
        <v>0</v>
      </c>
      <c r="G783" s="114">
        <v>0</v>
      </c>
      <c r="H783" s="114">
        <f>additional_payment+scheduled</f>
        <v>0</v>
      </c>
      <c r="I783" s="114">
        <f>amount_due+monthly_interest-total_payment</f>
        <v>0</v>
      </c>
    </row>
    <row r="784" spans="1:9" x14ac:dyDescent="0.2">
      <c r="A784">
        <v>778</v>
      </c>
      <c r="B784" s="116">
        <v>65319</v>
      </c>
      <c r="D784" s="114">
        <f t="shared" si="13"/>
        <v>0</v>
      </c>
      <c r="E784" s="114">
        <f>amount_due*interest/12</f>
        <v>0</v>
      </c>
      <c r="F784" s="114">
        <f>IF(monthly_interest+amount_due&gt;regular_payment,regular_payment,monthly_interest+amount_due)</f>
        <v>0</v>
      </c>
      <c r="G784" s="114">
        <v>0</v>
      </c>
      <c r="H784" s="114">
        <f>additional_payment+scheduled</f>
        <v>0</v>
      </c>
      <c r="I784" s="114">
        <f>amount_due+monthly_interest-total_payment</f>
        <v>0</v>
      </c>
    </row>
    <row r="785" spans="1:9" x14ac:dyDescent="0.2">
      <c r="A785">
        <v>779</v>
      </c>
      <c r="B785" s="116">
        <v>65349</v>
      </c>
      <c r="D785" s="114">
        <f t="shared" si="13"/>
        <v>0</v>
      </c>
      <c r="E785" s="114">
        <f>amount_due*interest/12</f>
        <v>0</v>
      </c>
      <c r="F785" s="114">
        <f>IF(monthly_interest+amount_due&gt;regular_payment,regular_payment,monthly_interest+amount_due)</f>
        <v>0</v>
      </c>
      <c r="G785" s="114">
        <v>0</v>
      </c>
      <c r="H785" s="114">
        <f>additional_payment+scheduled</f>
        <v>0</v>
      </c>
      <c r="I785" s="114">
        <f>amount_due+monthly_interest-total_payment</f>
        <v>0</v>
      </c>
    </row>
    <row r="786" spans="1:9" x14ac:dyDescent="0.2">
      <c r="A786">
        <v>780</v>
      </c>
      <c r="B786" s="116">
        <v>65380</v>
      </c>
      <c r="D786" s="114">
        <f t="shared" si="13"/>
        <v>0</v>
      </c>
      <c r="E786" s="114">
        <f>amount_due*interest/12</f>
        <v>0</v>
      </c>
      <c r="F786" s="114">
        <f>IF(monthly_interest+amount_due&gt;regular_payment,regular_payment,monthly_interest+amount_due)</f>
        <v>0</v>
      </c>
      <c r="G786" s="114">
        <v>0</v>
      </c>
      <c r="H786" s="114">
        <f>additional_payment+scheduled</f>
        <v>0</v>
      </c>
      <c r="I786" s="114">
        <f>amount_due+monthly_interest-total_payment</f>
        <v>0</v>
      </c>
    </row>
    <row r="787" spans="1:9" x14ac:dyDescent="0.2">
      <c r="A787">
        <v>781</v>
      </c>
      <c r="B787" s="116">
        <v>65411</v>
      </c>
      <c r="D787" s="114">
        <f t="shared" si="13"/>
        <v>0</v>
      </c>
      <c r="E787" s="114">
        <f>amount_due*interest/12</f>
        <v>0</v>
      </c>
      <c r="F787" s="114">
        <f>IF(monthly_interest+amount_due&gt;regular_payment,regular_payment,monthly_interest+amount_due)</f>
        <v>0</v>
      </c>
      <c r="G787" s="114">
        <v>0</v>
      </c>
      <c r="H787" s="114">
        <f>additional_payment+scheduled</f>
        <v>0</v>
      </c>
      <c r="I787" s="114">
        <f>amount_due+monthly_interest-total_payment</f>
        <v>0</v>
      </c>
    </row>
    <row r="788" spans="1:9" x14ac:dyDescent="0.2">
      <c r="A788">
        <v>782</v>
      </c>
      <c r="B788" s="116">
        <v>65439</v>
      </c>
      <c r="D788" s="114">
        <f t="shared" si="13"/>
        <v>0</v>
      </c>
      <c r="E788" s="114">
        <f>amount_due*interest/12</f>
        <v>0</v>
      </c>
      <c r="F788" s="114">
        <f>IF(monthly_interest+amount_due&gt;regular_payment,regular_payment,monthly_interest+amount_due)</f>
        <v>0</v>
      </c>
      <c r="G788" s="114">
        <v>0</v>
      </c>
      <c r="H788" s="114">
        <f>additional_payment+scheduled</f>
        <v>0</v>
      </c>
      <c r="I788" s="114">
        <f>amount_due+monthly_interest-total_payment</f>
        <v>0</v>
      </c>
    </row>
    <row r="789" spans="1:9" x14ac:dyDescent="0.2">
      <c r="A789">
        <v>783</v>
      </c>
      <c r="B789" s="116">
        <v>65470</v>
      </c>
      <c r="D789" s="114">
        <f t="shared" si="13"/>
        <v>0</v>
      </c>
      <c r="E789" s="114">
        <f>amount_due*interest/12</f>
        <v>0</v>
      </c>
      <c r="F789" s="114">
        <f>IF(monthly_interest+amount_due&gt;regular_payment,regular_payment,monthly_interest+amount_due)</f>
        <v>0</v>
      </c>
      <c r="G789" s="114">
        <v>0</v>
      </c>
      <c r="H789" s="114">
        <f>additional_payment+scheduled</f>
        <v>0</v>
      </c>
      <c r="I789" s="114">
        <f>amount_due+monthly_interest-total_payment</f>
        <v>0</v>
      </c>
    </row>
    <row r="790" spans="1:9" x14ac:dyDescent="0.2">
      <c r="A790">
        <v>784</v>
      </c>
      <c r="B790" s="116">
        <v>65500</v>
      </c>
      <c r="D790" s="114">
        <f t="shared" si="13"/>
        <v>0</v>
      </c>
      <c r="E790" s="114">
        <f>amount_due*interest/12</f>
        <v>0</v>
      </c>
      <c r="F790" s="114">
        <f>IF(monthly_interest+amount_due&gt;regular_payment,regular_payment,monthly_interest+amount_due)</f>
        <v>0</v>
      </c>
      <c r="G790" s="114">
        <v>0</v>
      </c>
      <c r="H790" s="114">
        <f>additional_payment+scheduled</f>
        <v>0</v>
      </c>
      <c r="I790" s="114">
        <f>amount_due+monthly_interest-total_payment</f>
        <v>0</v>
      </c>
    </row>
    <row r="791" spans="1:9" x14ac:dyDescent="0.2">
      <c r="A791">
        <v>785</v>
      </c>
      <c r="B791" s="116">
        <v>65531</v>
      </c>
      <c r="D791" s="114">
        <f t="shared" si="13"/>
        <v>0</v>
      </c>
      <c r="E791" s="114">
        <f>amount_due*interest/12</f>
        <v>0</v>
      </c>
      <c r="F791" s="114">
        <f>IF(monthly_interest+amount_due&gt;regular_payment,regular_payment,monthly_interest+amount_due)</f>
        <v>0</v>
      </c>
      <c r="G791" s="114">
        <v>0</v>
      </c>
      <c r="H791" s="114">
        <f>additional_payment+scheduled</f>
        <v>0</v>
      </c>
      <c r="I791" s="114">
        <f>amount_due+monthly_interest-total_payment</f>
        <v>0</v>
      </c>
    </row>
    <row r="792" spans="1:9" x14ac:dyDescent="0.2">
      <c r="A792">
        <v>786</v>
      </c>
      <c r="B792" s="116">
        <v>65561</v>
      </c>
      <c r="D792" s="114">
        <f t="shared" si="13"/>
        <v>0</v>
      </c>
      <c r="E792" s="114">
        <f>amount_due*interest/12</f>
        <v>0</v>
      </c>
      <c r="F792" s="114">
        <f>IF(monthly_interest+amount_due&gt;regular_payment,regular_payment,monthly_interest+amount_due)</f>
        <v>0</v>
      </c>
      <c r="G792" s="114">
        <v>0</v>
      </c>
      <c r="H792" s="114">
        <f>additional_payment+scheduled</f>
        <v>0</v>
      </c>
      <c r="I792" s="114">
        <f>amount_due+monthly_interest-total_payment</f>
        <v>0</v>
      </c>
    </row>
    <row r="793" spans="1:9" x14ac:dyDescent="0.2">
      <c r="A793">
        <v>787</v>
      </c>
      <c r="B793" s="116">
        <v>65592</v>
      </c>
      <c r="D793" s="114">
        <f t="shared" si="13"/>
        <v>0</v>
      </c>
      <c r="E793" s="114">
        <f>amount_due*interest/12</f>
        <v>0</v>
      </c>
      <c r="F793" s="114">
        <f>IF(monthly_interest+amount_due&gt;regular_payment,regular_payment,monthly_interest+amount_due)</f>
        <v>0</v>
      </c>
      <c r="G793" s="114">
        <v>0</v>
      </c>
      <c r="H793" s="114">
        <f>additional_payment+scheduled</f>
        <v>0</v>
      </c>
      <c r="I793" s="114">
        <f>amount_due+monthly_interest-total_payment</f>
        <v>0</v>
      </c>
    </row>
    <row r="794" spans="1:9" x14ac:dyDescent="0.2">
      <c r="A794">
        <v>788</v>
      </c>
      <c r="B794" s="116">
        <v>65623</v>
      </c>
      <c r="D794" s="114">
        <f t="shared" si="13"/>
        <v>0</v>
      </c>
      <c r="E794" s="114">
        <f>amount_due*interest/12</f>
        <v>0</v>
      </c>
      <c r="F794" s="114">
        <f>IF(monthly_interest+amount_due&gt;regular_payment,regular_payment,monthly_interest+amount_due)</f>
        <v>0</v>
      </c>
      <c r="G794" s="114">
        <v>0</v>
      </c>
      <c r="H794" s="114">
        <f>additional_payment+scheduled</f>
        <v>0</v>
      </c>
      <c r="I794" s="114">
        <f>amount_due+monthly_interest-total_payment</f>
        <v>0</v>
      </c>
    </row>
    <row r="795" spans="1:9" x14ac:dyDescent="0.2">
      <c r="A795">
        <v>789</v>
      </c>
      <c r="B795" s="116">
        <v>65653</v>
      </c>
      <c r="D795" s="114">
        <f t="shared" si="13"/>
        <v>0</v>
      </c>
      <c r="E795" s="114">
        <f>amount_due*interest/12</f>
        <v>0</v>
      </c>
      <c r="F795" s="114">
        <f>IF(monthly_interest+amount_due&gt;regular_payment,regular_payment,monthly_interest+amount_due)</f>
        <v>0</v>
      </c>
      <c r="G795" s="114">
        <v>0</v>
      </c>
      <c r="H795" s="114">
        <f>additional_payment+scheduled</f>
        <v>0</v>
      </c>
      <c r="I795" s="114">
        <f>amount_due+monthly_interest-total_payment</f>
        <v>0</v>
      </c>
    </row>
    <row r="796" spans="1:9" x14ac:dyDescent="0.2">
      <c r="A796">
        <v>790</v>
      </c>
      <c r="B796" s="116">
        <v>65684</v>
      </c>
      <c r="D796" s="114">
        <f t="shared" si="13"/>
        <v>0</v>
      </c>
      <c r="E796" s="114">
        <f>amount_due*interest/12</f>
        <v>0</v>
      </c>
      <c r="F796" s="114">
        <f>IF(monthly_interest+amount_due&gt;regular_payment,regular_payment,monthly_interest+amount_due)</f>
        <v>0</v>
      </c>
      <c r="G796" s="114">
        <v>0</v>
      </c>
      <c r="H796" s="114">
        <f>additional_payment+scheduled</f>
        <v>0</v>
      </c>
      <c r="I796" s="114">
        <f>amount_due+monthly_interest-total_payment</f>
        <v>0</v>
      </c>
    </row>
    <row r="797" spans="1:9" x14ac:dyDescent="0.2">
      <c r="A797">
        <v>791</v>
      </c>
      <c r="B797" s="116">
        <v>65714</v>
      </c>
      <c r="D797" s="114">
        <f t="shared" si="13"/>
        <v>0</v>
      </c>
      <c r="E797" s="114">
        <f>amount_due*interest/12</f>
        <v>0</v>
      </c>
      <c r="F797" s="114">
        <f>IF(monthly_interest+amount_due&gt;regular_payment,regular_payment,monthly_interest+amount_due)</f>
        <v>0</v>
      </c>
      <c r="G797" s="114">
        <v>0</v>
      </c>
      <c r="H797" s="114">
        <f>additional_payment+scheduled</f>
        <v>0</v>
      </c>
      <c r="I797" s="114">
        <f>amount_due+monthly_interest-total_payment</f>
        <v>0</v>
      </c>
    </row>
    <row r="798" spans="1:9" x14ac:dyDescent="0.2">
      <c r="A798">
        <v>792</v>
      </c>
      <c r="B798" s="116">
        <v>65745</v>
      </c>
      <c r="D798" s="114">
        <f t="shared" si="13"/>
        <v>0</v>
      </c>
      <c r="E798" s="114">
        <f>amount_due*interest/12</f>
        <v>0</v>
      </c>
      <c r="F798" s="114">
        <f>IF(monthly_interest+amount_due&gt;regular_payment,regular_payment,monthly_interest+amount_due)</f>
        <v>0</v>
      </c>
      <c r="G798" s="114">
        <v>0</v>
      </c>
      <c r="H798" s="114">
        <f>additional_payment+scheduled</f>
        <v>0</v>
      </c>
      <c r="I798" s="114">
        <f>amount_due+monthly_interest-total_payment</f>
        <v>0</v>
      </c>
    </row>
    <row r="799" spans="1:9" x14ac:dyDescent="0.2">
      <c r="A799">
        <v>793</v>
      </c>
      <c r="B799" s="116">
        <v>65776</v>
      </c>
      <c r="D799" s="114">
        <f t="shared" si="13"/>
        <v>0</v>
      </c>
      <c r="E799" s="114">
        <f>amount_due*interest/12</f>
        <v>0</v>
      </c>
      <c r="F799" s="114">
        <f>IF(monthly_interest+amount_due&gt;regular_payment,regular_payment,monthly_interest+amount_due)</f>
        <v>0</v>
      </c>
      <c r="G799" s="114">
        <v>0</v>
      </c>
      <c r="H799" s="114">
        <f>additional_payment+scheduled</f>
        <v>0</v>
      </c>
      <c r="I799" s="114">
        <f>amount_due+monthly_interest-total_payment</f>
        <v>0</v>
      </c>
    </row>
    <row r="800" spans="1:9" x14ac:dyDescent="0.2">
      <c r="A800">
        <v>794</v>
      </c>
      <c r="B800" s="116">
        <v>65805</v>
      </c>
      <c r="D800" s="114">
        <f t="shared" si="13"/>
        <v>0</v>
      </c>
      <c r="E800" s="114">
        <f>amount_due*interest/12</f>
        <v>0</v>
      </c>
      <c r="F800" s="114">
        <f>IF(monthly_interest+amount_due&gt;regular_payment,regular_payment,monthly_interest+amount_due)</f>
        <v>0</v>
      </c>
      <c r="G800" s="114">
        <v>0</v>
      </c>
      <c r="H800" s="114">
        <f>additional_payment+scheduled</f>
        <v>0</v>
      </c>
      <c r="I800" s="114">
        <f>amount_due+monthly_interest-total_payment</f>
        <v>0</v>
      </c>
    </row>
    <row r="801" spans="1:9" x14ac:dyDescent="0.2">
      <c r="A801">
        <v>795</v>
      </c>
      <c r="B801" s="116">
        <v>65836</v>
      </c>
      <c r="D801" s="114">
        <f t="shared" si="13"/>
        <v>0</v>
      </c>
      <c r="E801" s="114">
        <f>amount_due*interest/12</f>
        <v>0</v>
      </c>
      <c r="F801" s="114">
        <f>IF(monthly_interest+amount_due&gt;regular_payment,regular_payment,monthly_interest+amount_due)</f>
        <v>0</v>
      </c>
      <c r="G801" s="114">
        <v>0</v>
      </c>
      <c r="H801" s="114">
        <f>additional_payment+scheduled</f>
        <v>0</v>
      </c>
      <c r="I801" s="114">
        <f>amount_due+monthly_interest-total_payment</f>
        <v>0</v>
      </c>
    </row>
    <row r="802" spans="1:9" x14ac:dyDescent="0.2">
      <c r="A802">
        <v>796</v>
      </c>
      <c r="B802" s="116">
        <v>65866</v>
      </c>
      <c r="D802" s="114">
        <f t="shared" si="13"/>
        <v>0</v>
      </c>
      <c r="E802" s="114">
        <f>amount_due*interest/12</f>
        <v>0</v>
      </c>
      <c r="F802" s="114">
        <f>IF(monthly_interest+amount_due&gt;regular_payment,regular_payment,monthly_interest+amount_due)</f>
        <v>0</v>
      </c>
      <c r="G802" s="114">
        <v>0</v>
      </c>
      <c r="H802" s="114">
        <f>additional_payment+scheduled</f>
        <v>0</v>
      </c>
      <c r="I802" s="114">
        <f>amount_due+monthly_interest-total_payment</f>
        <v>0</v>
      </c>
    </row>
    <row r="803" spans="1:9" x14ac:dyDescent="0.2">
      <c r="A803">
        <v>797</v>
      </c>
      <c r="B803" s="116">
        <v>65897</v>
      </c>
      <c r="D803" s="114">
        <f t="shared" si="13"/>
        <v>0</v>
      </c>
      <c r="E803" s="114">
        <f>amount_due*interest/12</f>
        <v>0</v>
      </c>
      <c r="F803" s="114">
        <f>IF(monthly_interest+amount_due&gt;regular_payment,regular_payment,monthly_interest+amount_due)</f>
        <v>0</v>
      </c>
      <c r="G803" s="114">
        <v>0</v>
      </c>
      <c r="H803" s="114">
        <f>additional_payment+scheduled</f>
        <v>0</v>
      </c>
      <c r="I803" s="114">
        <f>amount_due+monthly_interest-total_payment</f>
        <v>0</v>
      </c>
    </row>
    <row r="804" spans="1:9" x14ac:dyDescent="0.2">
      <c r="A804">
        <v>798</v>
      </c>
      <c r="B804" s="116">
        <v>65927</v>
      </c>
      <c r="D804" s="114">
        <f t="shared" si="13"/>
        <v>0</v>
      </c>
      <c r="E804" s="114">
        <f>amount_due*interest/12</f>
        <v>0</v>
      </c>
      <c r="F804" s="114">
        <f>IF(monthly_interest+amount_due&gt;regular_payment,regular_payment,monthly_interest+amount_due)</f>
        <v>0</v>
      </c>
      <c r="G804" s="114">
        <v>0</v>
      </c>
      <c r="H804" s="114">
        <f>additional_payment+scheduled</f>
        <v>0</v>
      </c>
      <c r="I804" s="114">
        <f>amount_due+monthly_interest-total_payment</f>
        <v>0</v>
      </c>
    </row>
    <row r="805" spans="1:9" x14ac:dyDescent="0.2">
      <c r="A805">
        <v>799</v>
      </c>
      <c r="B805" s="116">
        <v>65958</v>
      </c>
      <c r="D805" s="114">
        <f t="shared" si="13"/>
        <v>0</v>
      </c>
      <c r="E805" s="114">
        <f>amount_due*interest/12</f>
        <v>0</v>
      </c>
      <c r="F805" s="114">
        <f>IF(monthly_interest+amount_due&gt;regular_payment,regular_payment,monthly_interest+amount_due)</f>
        <v>0</v>
      </c>
      <c r="G805" s="114">
        <v>0</v>
      </c>
      <c r="H805" s="114">
        <f>additional_payment+scheduled</f>
        <v>0</v>
      </c>
      <c r="I805" s="114">
        <f>amount_due+monthly_interest-total_payment</f>
        <v>0</v>
      </c>
    </row>
    <row r="806" spans="1:9" x14ac:dyDescent="0.2">
      <c r="A806">
        <v>800</v>
      </c>
      <c r="B806" s="116">
        <v>65989</v>
      </c>
      <c r="D806" s="114">
        <f t="shared" si="13"/>
        <v>0</v>
      </c>
      <c r="E806" s="114">
        <f>amount_due*interest/12</f>
        <v>0</v>
      </c>
      <c r="F806" s="114">
        <f>IF(monthly_interest+amount_due&gt;regular_payment,regular_payment,monthly_interest+amount_due)</f>
        <v>0</v>
      </c>
      <c r="G806" s="114">
        <v>0</v>
      </c>
      <c r="H806" s="114">
        <f>additional_payment+scheduled</f>
        <v>0</v>
      </c>
      <c r="I806" s="114">
        <f>amount_due+monthly_interest-total_payment</f>
        <v>0</v>
      </c>
    </row>
    <row r="807" spans="1:9" x14ac:dyDescent="0.2">
      <c r="A807">
        <v>801</v>
      </c>
      <c r="B807" s="116">
        <v>66019</v>
      </c>
      <c r="D807" s="114">
        <f t="shared" si="13"/>
        <v>0</v>
      </c>
      <c r="E807" s="114">
        <f>amount_due*interest/12</f>
        <v>0</v>
      </c>
      <c r="F807" s="114">
        <f>IF(monthly_interest+amount_due&gt;regular_payment,regular_payment,monthly_interest+amount_due)</f>
        <v>0</v>
      </c>
      <c r="G807" s="114">
        <v>0</v>
      </c>
      <c r="H807" s="114">
        <f>additional_payment+scheduled</f>
        <v>0</v>
      </c>
      <c r="I807" s="114">
        <f>amount_due+monthly_interest-total_payment</f>
        <v>0</v>
      </c>
    </row>
    <row r="808" spans="1:9" x14ac:dyDescent="0.2">
      <c r="A808">
        <v>802</v>
      </c>
      <c r="B808" s="116">
        <v>66050</v>
      </c>
      <c r="D808" s="114">
        <f t="shared" si="13"/>
        <v>0</v>
      </c>
      <c r="E808" s="114">
        <f>amount_due*interest/12</f>
        <v>0</v>
      </c>
      <c r="F808" s="114">
        <f>IF(monthly_interest+amount_due&gt;regular_payment,regular_payment,monthly_interest+amount_due)</f>
        <v>0</v>
      </c>
      <c r="G808" s="114">
        <v>0</v>
      </c>
      <c r="H808" s="114">
        <f>additional_payment+scheduled</f>
        <v>0</v>
      </c>
      <c r="I808" s="114">
        <f>amount_due+monthly_interest-total_payment</f>
        <v>0</v>
      </c>
    </row>
    <row r="809" spans="1:9" x14ac:dyDescent="0.2">
      <c r="A809">
        <v>803</v>
      </c>
      <c r="B809" s="116">
        <v>66080</v>
      </c>
      <c r="D809" s="114">
        <f t="shared" si="13"/>
        <v>0</v>
      </c>
      <c r="E809" s="114">
        <f>amount_due*interest/12</f>
        <v>0</v>
      </c>
      <c r="F809" s="114">
        <f>IF(monthly_interest+amount_due&gt;regular_payment,regular_payment,monthly_interest+amount_due)</f>
        <v>0</v>
      </c>
      <c r="G809" s="114">
        <v>0</v>
      </c>
      <c r="H809" s="114">
        <f>additional_payment+scheduled</f>
        <v>0</v>
      </c>
      <c r="I809" s="114">
        <f>amount_due+monthly_interest-total_payment</f>
        <v>0</v>
      </c>
    </row>
    <row r="810" spans="1:9" x14ac:dyDescent="0.2">
      <c r="A810">
        <v>804</v>
      </c>
      <c r="B810" s="116">
        <v>66111</v>
      </c>
      <c r="D810" s="114">
        <f t="shared" si="13"/>
        <v>0</v>
      </c>
      <c r="E810" s="114">
        <f>amount_due*interest/12</f>
        <v>0</v>
      </c>
      <c r="F810" s="114">
        <f>IF(monthly_interest+amount_due&gt;regular_payment,regular_payment,monthly_interest+amount_due)</f>
        <v>0</v>
      </c>
      <c r="G810" s="114">
        <v>0</v>
      </c>
      <c r="H810" s="114">
        <f>additional_payment+scheduled</f>
        <v>0</v>
      </c>
      <c r="I810" s="114">
        <f>amount_due+monthly_interest-total_payment</f>
        <v>0</v>
      </c>
    </row>
    <row r="811" spans="1:9" x14ac:dyDescent="0.2">
      <c r="A811">
        <v>805</v>
      </c>
      <c r="B811" s="116">
        <v>66142</v>
      </c>
      <c r="D811" s="114">
        <f t="shared" si="13"/>
        <v>0</v>
      </c>
      <c r="E811" s="114">
        <f>amount_due*interest/12</f>
        <v>0</v>
      </c>
      <c r="F811" s="114">
        <f>IF(monthly_interest+amount_due&gt;regular_payment,regular_payment,monthly_interest+amount_due)</f>
        <v>0</v>
      </c>
      <c r="G811" s="114">
        <v>0</v>
      </c>
      <c r="H811" s="114">
        <f>additional_payment+scheduled</f>
        <v>0</v>
      </c>
      <c r="I811" s="114">
        <f>amount_due+monthly_interest-total_payment</f>
        <v>0</v>
      </c>
    </row>
    <row r="812" spans="1:9" x14ac:dyDescent="0.2">
      <c r="A812">
        <v>806</v>
      </c>
      <c r="B812" s="116">
        <v>66170</v>
      </c>
      <c r="D812" s="114">
        <f t="shared" si="13"/>
        <v>0</v>
      </c>
      <c r="E812" s="114">
        <f>amount_due*interest/12</f>
        <v>0</v>
      </c>
      <c r="F812" s="114">
        <f>IF(monthly_interest+amount_due&gt;regular_payment,regular_payment,monthly_interest+amount_due)</f>
        <v>0</v>
      </c>
      <c r="G812" s="114">
        <v>0</v>
      </c>
      <c r="H812" s="114">
        <f>additional_payment+scheduled</f>
        <v>0</v>
      </c>
      <c r="I812" s="114">
        <f>amount_due+monthly_interest-total_payment</f>
        <v>0</v>
      </c>
    </row>
    <row r="813" spans="1:9" x14ac:dyDescent="0.2">
      <c r="A813">
        <v>807</v>
      </c>
      <c r="B813" s="116">
        <v>66201</v>
      </c>
      <c r="D813" s="114">
        <f t="shared" si="13"/>
        <v>0</v>
      </c>
      <c r="E813" s="114">
        <f>amount_due*interest/12</f>
        <v>0</v>
      </c>
      <c r="F813" s="114">
        <f>IF(monthly_interest+amount_due&gt;regular_payment,regular_payment,monthly_interest+amount_due)</f>
        <v>0</v>
      </c>
      <c r="G813" s="114">
        <v>0</v>
      </c>
      <c r="H813" s="114">
        <f>additional_payment+scheduled</f>
        <v>0</v>
      </c>
      <c r="I813" s="114">
        <f>amount_due+monthly_interest-total_payment</f>
        <v>0</v>
      </c>
    </row>
    <row r="814" spans="1:9" x14ac:dyDescent="0.2">
      <c r="A814">
        <v>808</v>
      </c>
      <c r="B814" s="116">
        <v>66231</v>
      </c>
      <c r="D814" s="114">
        <f t="shared" si="13"/>
        <v>0</v>
      </c>
      <c r="E814" s="114">
        <f>amount_due*interest/12</f>
        <v>0</v>
      </c>
      <c r="F814" s="114">
        <f>IF(monthly_interest+amount_due&gt;regular_payment,regular_payment,monthly_interest+amount_due)</f>
        <v>0</v>
      </c>
      <c r="G814" s="114">
        <v>0</v>
      </c>
      <c r="H814" s="114">
        <f>additional_payment+scheduled</f>
        <v>0</v>
      </c>
      <c r="I814" s="114">
        <f>amount_due+monthly_interest-total_payment</f>
        <v>0</v>
      </c>
    </row>
    <row r="815" spans="1:9" x14ac:dyDescent="0.2">
      <c r="A815">
        <v>809</v>
      </c>
      <c r="B815" s="116">
        <v>66262</v>
      </c>
      <c r="D815" s="114">
        <f t="shared" si="13"/>
        <v>0</v>
      </c>
      <c r="E815" s="114">
        <f>amount_due*interest/12</f>
        <v>0</v>
      </c>
      <c r="F815" s="114">
        <f>IF(monthly_interest+amount_due&gt;regular_payment,regular_payment,monthly_interest+amount_due)</f>
        <v>0</v>
      </c>
      <c r="G815" s="114">
        <v>0</v>
      </c>
      <c r="H815" s="114">
        <f>additional_payment+scheduled</f>
        <v>0</v>
      </c>
      <c r="I815" s="114">
        <f>amount_due+monthly_interest-total_payment</f>
        <v>0</v>
      </c>
    </row>
    <row r="816" spans="1:9" x14ac:dyDescent="0.2">
      <c r="A816">
        <v>810</v>
      </c>
      <c r="B816" s="116">
        <v>66292</v>
      </c>
      <c r="D816" s="114">
        <f t="shared" si="13"/>
        <v>0</v>
      </c>
      <c r="E816" s="114">
        <f>amount_due*interest/12</f>
        <v>0</v>
      </c>
      <c r="F816" s="114">
        <f>IF(monthly_interest+amount_due&gt;regular_payment,regular_payment,monthly_interest+amount_due)</f>
        <v>0</v>
      </c>
      <c r="G816" s="114">
        <v>0</v>
      </c>
      <c r="H816" s="114">
        <f>additional_payment+scheduled</f>
        <v>0</v>
      </c>
      <c r="I816" s="114">
        <f>amount_due+monthly_interest-total_payment</f>
        <v>0</v>
      </c>
    </row>
    <row r="817" spans="1:9" x14ac:dyDescent="0.2">
      <c r="A817">
        <v>811</v>
      </c>
      <c r="B817" s="116">
        <v>66323</v>
      </c>
      <c r="D817" s="114">
        <f t="shared" si="13"/>
        <v>0</v>
      </c>
      <c r="E817" s="114">
        <f>amount_due*interest/12</f>
        <v>0</v>
      </c>
      <c r="F817" s="114">
        <f>IF(monthly_interest+amount_due&gt;regular_payment,regular_payment,monthly_interest+amount_due)</f>
        <v>0</v>
      </c>
      <c r="G817" s="114">
        <v>0</v>
      </c>
      <c r="H817" s="114">
        <f>additional_payment+scheduled</f>
        <v>0</v>
      </c>
      <c r="I817" s="114">
        <f>amount_due+monthly_interest-total_payment</f>
        <v>0</v>
      </c>
    </row>
    <row r="818" spans="1:9" x14ac:dyDescent="0.2">
      <c r="A818">
        <v>812</v>
      </c>
      <c r="B818" s="116">
        <v>66354</v>
      </c>
      <c r="D818" s="114">
        <f t="shared" si="13"/>
        <v>0</v>
      </c>
      <c r="E818" s="114">
        <f>amount_due*interest/12</f>
        <v>0</v>
      </c>
      <c r="F818" s="114">
        <f>IF(monthly_interest+amount_due&gt;regular_payment,regular_payment,monthly_interest+amount_due)</f>
        <v>0</v>
      </c>
      <c r="G818" s="114">
        <v>0</v>
      </c>
      <c r="H818" s="114">
        <f>additional_payment+scheduled</f>
        <v>0</v>
      </c>
      <c r="I818" s="114">
        <f>amount_due+monthly_interest-total_payment</f>
        <v>0</v>
      </c>
    </row>
    <row r="819" spans="1:9" x14ac:dyDescent="0.2">
      <c r="A819">
        <v>813</v>
      </c>
      <c r="B819" s="116">
        <v>66384</v>
      </c>
      <c r="D819" s="114">
        <f t="shared" si="13"/>
        <v>0</v>
      </c>
      <c r="E819" s="114">
        <f>amount_due*interest/12</f>
        <v>0</v>
      </c>
      <c r="F819" s="114">
        <f>IF(monthly_interest+amount_due&gt;regular_payment,regular_payment,monthly_interest+amount_due)</f>
        <v>0</v>
      </c>
      <c r="G819" s="114">
        <v>0</v>
      </c>
      <c r="H819" s="114">
        <f>additional_payment+scheduled</f>
        <v>0</v>
      </c>
      <c r="I819" s="114">
        <f>amount_due+monthly_interest-total_payment</f>
        <v>0</v>
      </c>
    </row>
    <row r="820" spans="1:9" x14ac:dyDescent="0.2">
      <c r="A820">
        <v>814</v>
      </c>
      <c r="B820" s="116">
        <v>66415</v>
      </c>
      <c r="D820" s="114">
        <f t="shared" si="13"/>
        <v>0</v>
      </c>
      <c r="E820" s="114">
        <f>amount_due*interest/12</f>
        <v>0</v>
      </c>
      <c r="F820" s="114">
        <f>IF(monthly_interest+amount_due&gt;regular_payment,regular_payment,monthly_interest+amount_due)</f>
        <v>0</v>
      </c>
      <c r="G820" s="114">
        <v>0</v>
      </c>
      <c r="H820" s="114">
        <f>additional_payment+scheduled</f>
        <v>0</v>
      </c>
      <c r="I820" s="114">
        <f>amount_due+monthly_interest-total_payment</f>
        <v>0</v>
      </c>
    </row>
    <row r="821" spans="1:9" x14ac:dyDescent="0.2">
      <c r="A821">
        <v>815</v>
      </c>
      <c r="B821" s="116">
        <v>66445</v>
      </c>
      <c r="D821" s="114">
        <f t="shared" si="13"/>
        <v>0</v>
      </c>
      <c r="E821" s="114">
        <f>amount_due*interest/12</f>
        <v>0</v>
      </c>
      <c r="F821" s="114">
        <f>IF(monthly_interest+amount_due&gt;regular_payment,regular_payment,monthly_interest+amount_due)</f>
        <v>0</v>
      </c>
      <c r="G821" s="114">
        <v>0</v>
      </c>
      <c r="H821" s="114">
        <f>additional_payment+scheduled</f>
        <v>0</v>
      </c>
      <c r="I821" s="114">
        <f>amount_due+monthly_interest-total_payment</f>
        <v>0</v>
      </c>
    </row>
    <row r="822" spans="1:9" x14ac:dyDescent="0.2">
      <c r="A822">
        <v>816</v>
      </c>
      <c r="B822" s="116">
        <v>66476</v>
      </c>
      <c r="D822" s="114">
        <f t="shared" si="13"/>
        <v>0</v>
      </c>
      <c r="E822" s="114">
        <f>amount_due*interest/12</f>
        <v>0</v>
      </c>
      <c r="F822" s="114">
        <f>IF(monthly_interest+amount_due&gt;regular_payment,regular_payment,monthly_interest+amount_due)</f>
        <v>0</v>
      </c>
      <c r="G822" s="114">
        <v>0</v>
      </c>
      <c r="H822" s="114">
        <f>additional_payment+scheduled</f>
        <v>0</v>
      </c>
      <c r="I822" s="114">
        <f>amount_due+monthly_interest-total_payment</f>
        <v>0</v>
      </c>
    </row>
    <row r="823" spans="1:9" x14ac:dyDescent="0.2">
      <c r="A823">
        <v>817</v>
      </c>
      <c r="B823" s="116">
        <v>66507</v>
      </c>
      <c r="D823" s="114">
        <f t="shared" si="13"/>
        <v>0</v>
      </c>
      <c r="E823" s="114">
        <f>amount_due*interest/12</f>
        <v>0</v>
      </c>
      <c r="F823" s="114">
        <f>IF(monthly_interest+amount_due&gt;regular_payment,regular_payment,monthly_interest+amount_due)</f>
        <v>0</v>
      </c>
      <c r="G823" s="114">
        <v>0</v>
      </c>
      <c r="H823" s="114">
        <f>additional_payment+scheduled</f>
        <v>0</v>
      </c>
      <c r="I823" s="114">
        <f>amount_due+monthly_interest-total_payment</f>
        <v>0</v>
      </c>
    </row>
    <row r="824" spans="1:9" x14ac:dyDescent="0.2">
      <c r="A824">
        <v>818</v>
      </c>
      <c r="B824" s="116">
        <v>66535</v>
      </c>
      <c r="D824" s="114">
        <f t="shared" si="13"/>
        <v>0</v>
      </c>
      <c r="E824" s="114">
        <f>amount_due*interest/12</f>
        <v>0</v>
      </c>
      <c r="F824" s="114">
        <f>IF(monthly_interest+amount_due&gt;regular_payment,regular_payment,monthly_interest+amount_due)</f>
        <v>0</v>
      </c>
      <c r="G824" s="114">
        <v>0</v>
      </c>
      <c r="H824" s="114">
        <f>additional_payment+scheduled</f>
        <v>0</v>
      </c>
      <c r="I824" s="114">
        <f>amount_due+monthly_interest-total_payment</f>
        <v>0</v>
      </c>
    </row>
    <row r="825" spans="1:9" x14ac:dyDescent="0.2">
      <c r="A825">
        <v>819</v>
      </c>
      <c r="B825" s="116">
        <v>66566</v>
      </c>
      <c r="D825" s="114">
        <f t="shared" si="13"/>
        <v>0</v>
      </c>
      <c r="E825" s="114">
        <f>amount_due*interest/12</f>
        <v>0</v>
      </c>
      <c r="F825" s="114">
        <f>IF(monthly_interest+amount_due&gt;regular_payment,regular_payment,monthly_interest+amount_due)</f>
        <v>0</v>
      </c>
      <c r="G825" s="114">
        <v>0</v>
      </c>
      <c r="H825" s="114">
        <f>additional_payment+scheduled</f>
        <v>0</v>
      </c>
      <c r="I825" s="114">
        <f>amount_due+monthly_interest-total_payment</f>
        <v>0</v>
      </c>
    </row>
    <row r="826" spans="1:9" x14ac:dyDescent="0.2">
      <c r="A826">
        <v>820</v>
      </c>
      <c r="B826" s="116">
        <v>66596</v>
      </c>
      <c r="D826" s="114">
        <f t="shared" ref="D826:D889" si="14">I825</f>
        <v>0</v>
      </c>
      <c r="E826" s="114">
        <f>amount_due*interest/12</f>
        <v>0</v>
      </c>
      <c r="F826" s="114">
        <f>IF(monthly_interest+amount_due&gt;regular_payment,regular_payment,monthly_interest+amount_due)</f>
        <v>0</v>
      </c>
      <c r="G826" s="114">
        <v>0</v>
      </c>
      <c r="H826" s="114">
        <f>additional_payment+scheduled</f>
        <v>0</v>
      </c>
      <c r="I826" s="114">
        <f>amount_due+monthly_interest-total_payment</f>
        <v>0</v>
      </c>
    </row>
    <row r="827" spans="1:9" x14ac:dyDescent="0.2">
      <c r="A827">
        <v>821</v>
      </c>
      <c r="B827" s="116">
        <v>66627</v>
      </c>
      <c r="D827" s="114">
        <f t="shared" si="14"/>
        <v>0</v>
      </c>
      <c r="E827" s="114">
        <f>amount_due*interest/12</f>
        <v>0</v>
      </c>
      <c r="F827" s="114">
        <f>IF(monthly_interest+amount_due&gt;regular_payment,regular_payment,monthly_interest+amount_due)</f>
        <v>0</v>
      </c>
      <c r="G827" s="114">
        <v>0</v>
      </c>
      <c r="H827" s="114">
        <f>additional_payment+scheduled</f>
        <v>0</v>
      </c>
      <c r="I827" s="114">
        <f>amount_due+monthly_interest-total_payment</f>
        <v>0</v>
      </c>
    </row>
    <row r="828" spans="1:9" x14ac:dyDescent="0.2">
      <c r="A828">
        <v>822</v>
      </c>
      <c r="B828" s="116">
        <v>66657</v>
      </c>
      <c r="D828" s="114">
        <f t="shared" si="14"/>
        <v>0</v>
      </c>
      <c r="E828" s="114">
        <f>amount_due*interest/12</f>
        <v>0</v>
      </c>
      <c r="F828" s="114">
        <f>IF(monthly_interest+amount_due&gt;regular_payment,regular_payment,monthly_interest+amount_due)</f>
        <v>0</v>
      </c>
      <c r="G828" s="114">
        <v>0</v>
      </c>
      <c r="H828" s="114">
        <f>additional_payment+scheduled</f>
        <v>0</v>
      </c>
      <c r="I828" s="114">
        <f>amount_due+monthly_interest-total_payment</f>
        <v>0</v>
      </c>
    </row>
    <row r="829" spans="1:9" x14ac:dyDescent="0.2">
      <c r="A829">
        <v>823</v>
      </c>
      <c r="B829" s="116">
        <v>66688</v>
      </c>
      <c r="D829" s="114">
        <f t="shared" si="14"/>
        <v>0</v>
      </c>
      <c r="E829" s="114">
        <f>amount_due*interest/12</f>
        <v>0</v>
      </c>
      <c r="F829" s="114">
        <f>IF(monthly_interest+amount_due&gt;regular_payment,regular_payment,monthly_interest+amount_due)</f>
        <v>0</v>
      </c>
      <c r="G829" s="114">
        <v>0</v>
      </c>
      <c r="H829" s="114">
        <f>additional_payment+scheduled</f>
        <v>0</v>
      </c>
      <c r="I829" s="114">
        <f>amount_due+monthly_interest-total_payment</f>
        <v>0</v>
      </c>
    </row>
    <row r="830" spans="1:9" x14ac:dyDescent="0.2">
      <c r="A830">
        <v>824</v>
      </c>
      <c r="B830" s="116">
        <v>66719</v>
      </c>
      <c r="D830" s="114">
        <f t="shared" si="14"/>
        <v>0</v>
      </c>
      <c r="E830" s="114">
        <f>amount_due*interest/12</f>
        <v>0</v>
      </c>
      <c r="F830" s="114">
        <f>IF(monthly_interest+amount_due&gt;regular_payment,regular_payment,monthly_interest+amount_due)</f>
        <v>0</v>
      </c>
      <c r="G830" s="114">
        <v>0</v>
      </c>
      <c r="H830" s="114">
        <f>additional_payment+scheduled</f>
        <v>0</v>
      </c>
      <c r="I830" s="114">
        <f>amount_due+monthly_interest-total_payment</f>
        <v>0</v>
      </c>
    </row>
    <row r="831" spans="1:9" x14ac:dyDescent="0.2">
      <c r="A831">
        <v>825</v>
      </c>
      <c r="B831" s="116">
        <v>66749</v>
      </c>
      <c r="D831" s="114">
        <f t="shared" si="14"/>
        <v>0</v>
      </c>
      <c r="E831" s="114">
        <f>amount_due*interest/12</f>
        <v>0</v>
      </c>
      <c r="F831" s="114">
        <f>IF(monthly_interest+amount_due&gt;regular_payment,regular_payment,monthly_interest+amount_due)</f>
        <v>0</v>
      </c>
      <c r="G831" s="114">
        <v>0</v>
      </c>
      <c r="H831" s="114">
        <f>additional_payment+scheduled</f>
        <v>0</v>
      </c>
      <c r="I831" s="114">
        <f>amount_due+monthly_interest-total_payment</f>
        <v>0</v>
      </c>
    </row>
    <row r="832" spans="1:9" x14ac:dyDescent="0.2">
      <c r="A832">
        <v>826</v>
      </c>
      <c r="B832" s="116">
        <v>66780</v>
      </c>
      <c r="D832" s="114">
        <f t="shared" si="14"/>
        <v>0</v>
      </c>
      <c r="E832" s="114">
        <f>amount_due*interest/12</f>
        <v>0</v>
      </c>
      <c r="F832" s="114">
        <f>IF(monthly_interest+amount_due&gt;regular_payment,regular_payment,monthly_interest+amount_due)</f>
        <v>0</v>
      </c>
      <c r="G832" s="114">
        <v>0</v>
      </c>
      <c r="H832" s="114">
        <f>additional_payment+scheduled</f>
        <v>0</v>
      </c>
      <c r="I832" s="114">
        <f>amount_due+monthly_interest-total_payment</f>
        <v>0</v>
      </c>
    </row>
    <row r="833" spans="1:9" x14ac:dyDescent="0.2">
      <c r="A833">
        <v>827</v>
      </c>
      <c r="B833" s="116">
        <v>66810</v>
      </c>
      <c r="D833" s="114">
        <f t="shared" si="14"/>
        <v>0</v>
      </c>
      <c r="E833" s="114">
        <f>amount_due*interest/12</f>
        <v>0</v>
      </c>
      <c r="F833" s="114">
        <f>IF(monthly_interest+amount_due&gt;regular_payment,regular_payment,monthly_interest+amount_due)</f>
        <v>0</v>
      </c>
      <c r="G833" s="114">
        <v>0</v>
      </c>
      <c r="H833" s="114">
        <f>additional_payment+scheduled</f>
        <v>0</v>
      </c>
      <c r="I833" s="114">
        <f>amount_due+monthly_interest-total_payment</f>
        <v>0</v>
      </c>
    </row>
    <row r="834" spans="1:9" x14ac:dyDescent="0.2">
      <c r="A834">
        <v>828</v>
      </c>
      <c r="B834" s="116">
        <v>66841</v>
      </c>
      <c r="D834" s="114">
        <f t="shared" si="14"/>
        <v>0</v>
      </c>
      <c r="E834" s="114">
        <f>amount_due*interest/12</f>
        <v>0</v>
      </c>
      <c r="F834" s="114">
        <f>IF(monthly_interest+amount_due&gt;regular_payment,regular_payment,monthly_interest+amount_due)</f>
        <v>0</v>
      </c>
      <c r="G834" s="114">
        <v>0</v>
      </c>
      <c r="H834" s="114">
        <f>additional_payment+scheduled</f>
        <v>0</v>
      </c>
      <c r="I834" s="114">
        <f>amount_due+monthly_interest-total_payment</f>
        <v>0</v>
      </c>
    </row>
    <row r="835" spans="1:9" x14ac:dyDescent="0.2">
      <c r="A835">
        <v>829</v>
      </c>
      <c r="B835" s="116">
        <v>66872</v>
      </c>
      <c r="D835" s="114">
        <f t="shared" si="14"/>
        <v>0</v>
      </c>
      <c r="E835" s="114">
        <f>amount_due*interest/12</f>
        <v>0</v>
      </c>
      <c r="F835" s="114">
        <f>IF(monthly_interest+amount_due&gt;regular_payment,regular_payment,monthly_interest+amount_due)</f>
        <v>0</v>
      </c>
      <c r="G835" s="114">
        <v>0</v>
      </c>
      <c r="H835" s="114">
        <f>additional_payment+scheduled</f>
        <v>0</v>
      </c>
      <c r="I835" s="114">
        <f>amount_due+monthly_interest-total_payment</f>
        <v>0</v>
      </c>
    </row>
    <row r="836" spans="1:9" x14ac:dyDescent="0.2">
      <c r="A836">
        <v>830</v>
      </c>
      <c r="B836" s="116">
        <v>66900</v>
      </c>
      <c r="D836" s="114">
        <f t="shared" si="14"/>
        <v>0</v>
      </c>
      <c r="E836" s="114">
        <f>amount_due*interest/12</f>
        <v>0</v>
      </c>
      <c r="F836" s="114">
        <f>IF(monthly_interest+amount_due&gt;regular_payment,regular_payment,monthly_interest+amount_due)</f>
        <v>0</v>
      </c>
      <c r="G836" s="114">
        <v>0</v>
      </c>
      <c r="H836" s="114">
        <f>additional_payment+scheduled</f>
        <v>0</v>
      </c>
      <c r="I836" s="114">
        <f>amount_due+monthly_interest-total_payment</f>
        <v>0</v>
      </c>
    </row>
    <row r="837" spans="1:9" x14ac:dyDescent="0.2">
      <c r="A837">
        <v>831</v>
      </c>
      <c r="B837" s="116">
        <v>66931</v>
      </c>
      <c r="D837" s="114">
        <f t="shared" si="14"/>
        <v>0</v>
      </c>
      <c r="E837" s="114">
        <f>amount_due*interest/12</f>
        <v>0</v>
      </c>
      <c r="F837" s="114">
        <f>IF(monthly_interest+amount_due&gt;regular_payment,regular_payment,monthly_interest+amount_due)</f>
        <v>0</v>
      </c>
      <c r="G837" s="114">
        <v>0</v>
      </c>
      <c r="H837" s="114">
        <f>additional_payment+scheduled</f>
        <v>0</v>
      </c>
      <c r="I837" s="114">
        <f>amount_due+monthly_interest-total_payment</f>
        <v>0</v>
      </c>
    </row>
    <row r="838" spans="1:9" x14ac:dyDescent="0.2">
      <c r="A838">
        <v>832</v>
      </c>
      <c r="B838" s="116">
        <v>66961</v>
      </c>
      <c r="D838" s="114">
        <f t="shared" si="14"/>
        <v>0</v>
      </c>
      <c r="E838" s="114">
        <f>amount_due*interest/12</f>
        <v>0</v>
      </c>
      <c r="F838" s="114">
        <f>IF(monthly_interest+amount_due&gt;regular_payment,regular_payment,monthly_interest+amount_due)</f>
        <v>0</v>
      </c>
      <c r="G838" s="114">
        <v>0</v>
      </c>
      <c r="H838" s="114">
        <f>additional_payment+scheduled</f>
        <v>0</v>
      </c>
      <c r="I838" s="114">
        <f>amount_due+monthly_interest-total_payment</f>
        <v>0</v>
      </c>
    </row>
    <row r="839" spans="1:9" x14ac:dyDescent="0.2">
      <c r="A839">
        <v>833</v>
      </c>
      <c r="B839" s="116">
        <v>66992</v>
      </c>
      <c r="D839" s="114">
        <f t="shared" si="14"/>
        <v>0</v>
      </c>
      <c r="E839" s="114">
        <f>amount_due*interest/12</f>
        <v>0</v>
      </c>
      <c r="F839" s="114">
        <f>IF(monthly_interest+amount_due&gt;regular_payment,regular_payment,monthly_interest+amount_due)</f>
        <v>0</v>
      </c>
      <c r="G839" s="114">
        <v>0</v>
      </c>
      <c r="H839" s="114">
        <f>additional_payment+scheduled</f>
        <v>0</v>
      </c>
      <c r="I839" s="114">
        <f>amount_due+monthly_interest-total_payment</f>
        <v>0</v>
      </c>
    </row>
    <row r="840" spans="1:9" x14ac:dyDescent="0.2">
      <c r="A840">
        <v>834</v>
      </c>
      <c r="B840" s="116">
        <v>67022</v>
      </c>
      <c r="D840" s="114">
        <f t="shared" si="14"/>
        <v>0</v>
      </c>
      <c r="E840" s="114">
        <f>amount_due*interest/12</f>
        <v>0</v>
      </c>
      <c r="F840" s="114">
        <f>IF(monthly_interest+amount_due&gt;regular_payment,regular_payment,monthly_interest+amount_due)</f>
        <v>0</v>
      </c>
      <c r="G840" s="114">
        <v>0</v>
      </c>
      <c r="H840" s="114">
        <f>additional_payment+scheduled</f>
        <v>0</v>
      </c>
      <c r="I840" s="114">
        <f>amount_due+monthly_interest-total_payment</f>
        <v>0</v>
      </c>
    </row>
    <row r="841" spans="1:9" x14ac:dyDescent="0.2">
      <c r="A841">
        <v>835</v>
      </c>
      <c r="B841" s="116">
        <v>67053</v>
      </c>
      <c r="D841" s="114">
        <f t="shared" si="14"/>
        <v>0</v>
      </c>
      <c r="E841" s="114">
        <f>amount_due*interest/12</f>
        <v>0</v>
      </c>
      <c r="F841" s="114">
        <f>IF(monthly_interest+amount_due&gt;regular_payment,regular_payment,monthly_interest+amount_due)</f>
        <v>0</v>
      </c>
      <c r="G841" s="114">
        <v>0</v>
      </c>
      <c r="H841" s="114">
        <f>additional_payment+scheduled</f>
        <v>0</v>
      </c>
      <c r="I841" s="114">
        <f>amount_due+monthly_interest-total_payment</f>
        <v>0</v>
      </c>
    </row>
    <row r="842" spans="1:9" x14ac:dyDescent="0.2">
      <c r="A842">
        <v>836</v>
      </c>
      <c r="B842" s="116">
        <v>67084</v>
      </c>
      <c r="D842" s="114">
        <f t="shared" si="14"/>
        <v>0</v>
      </c>
      <c r="E842" s="114">
        <f>amount_due*interest/12</f>
        <v>0</v>
      </c>
      <c r="F842" s="114">
        <f>IF(monthly_interest+amount_due&gt;regular_payment,regular_payment,monthly_interest+amount_due)</f>
        <v>0</v>
      </c>
      <c r="G842" s="114">
        <v>0</v>
      </c>
      <c r="H842" s="114">
        <f>additional_payment+scheduled</f>
        <v>0</v>
      </c>
      <c r="I842" s="114">
        <f>amount_due+monthly_interest-total_payment</f>
        <v>0</v>
      </c>
    </row>
    <row r="843" spans="1:9" x14ac:dyDescent="0.2">
      <c r="A843">
        <v>837</v>
      </c>
      <c r="B843" s="116">
        <v>67114</v>
      </c>
      <c r="D843" s="114">
        <f t="shared" si="14"/>
        <v>0</v>
      </c>
      <c r="E843" s="114">
        <f>amount_due*interest/12</f>
        <v>0</v>
      </c>
      <c r="F843" s="114">
        <f>IF(monthly_interest+amount_due&gt;regular_payment,regular_payment,monthly_interest+amount_due)</f>
        <v>0</v>
      </c>
      <c r="G843" s="114">
        <v>0</v>
      </c>
      <c r="H843" s="114">
        <f>additional_payment+scheduled</f>
        <v>0</v>
      </c>
      <c r="I843" s="114">
        <f>amount_due+monthly_interest-total_payment</f>
        <v>0</v>
      </c>
    </row>
    <row r="844" spans="1:9" x14ac:dyDescent="0.2">
      <c r="A844">
        <v>838</v>
      </c>
      <c r="B844" s="116">
        <v>67145</v>
      </c>
      <c r="D844" s="114">
        <f t="shared" si="14"/>
        <v>0</v>
      </c>
      <c r="E844" s="114">
        <f>amount_due*interest/12</f>
        <v>0</v>
      </c>
      <c r="F844" s="114">
        <f>IF(monthly_interest+amount_due&gt;regular_payment,regular_payment,monthly_interest+amount_due)</f>
        <v>0</v>
      </c>
      <c r="G844" s="114">
        <v>0</v>
      </c>
      <c r="H844" s="114">
        <f>additional_payment+scheduled</f>
        <v>0</v>
      </c>
      <c r="I844" s="114">
        <f>amount_due+monthly_interest-total_payment</f>
        <v>0</v>
      </c>
    </row>
    <row r="845" spans="1:9" x14ac:dyDescent="0.2">
      <c r="A845">
        <v>839</v>
      </c>
      <c r="B845" s="116">
        <v>67175</v>
      </c>
      <c r="D845" s="114">
        <f t="shared" si="14"/>
        <v>0</v>
      </c>
      <c r="E845" s="114">
        <f>amount_due*interest/12</f>
        <v>0</v>
      </c>
      <c r="F845" s="114">
        <f>IF(monthly_interest+amount_due&gt;regular_payment,regular_payment,monthly_interest+amount_due)</f>
        <v>0</v>
      </c>
      <c r="G845" s="114">
        <v>0</v>
      </c>
      <c r="H845" s="114">
        <f>additional_payment+scheduled</f>
        <v>0</v>
      </c>
      <c r="I845" s="114">
        <f>amount_due+monthly_interest-total_payment</f>
        <v>0</v>
      </c>
    </row>
    <row r="846" spans="1:9" x14ac:dyDescent="0.2">
      <c r="A846">
        <v>840</v>
      </c>
      <c r="B846" s="116">
        <v>67206</v>
      </c>
      <c r="D846" s="114">
        <f t="shared" si="14"/>
        <v>0</v>
      </c>
      <c r="E846" s="114">
        <f>amount_due*interest/12</f>
        <v>0</v>
      </c>
      <c r="F846" s="114">
        <f>IF(monthly_interest+amount_due&gt;regular_payment,regular_payment,monthly_interest+amount_due)</f>
        <v>0</v>
      </c>
      <c r="G846" s="114">
        <v>0</v>
      </c>
      <c r="H846" s="114">
        <f>additional_payment+scheduled</f>
        <v>0</v>
      </c>
      <c r="I846" s="114">
        <f>amount_due+monthly_interest-total_payment</f>
        <v>0</v>
      </c>
    </row>
    <row r="847" spans="1:9" x14ac:dyDescent="0.2">
      <c r="A847">
        <v>841</v>
      </c>
      <c r="B847" s="116">
        <v>67237</v>
      </c>
      <c r="D847" s="114">
        <f t="shared" si="14"/>
        <v>0</v>
      </c>
      <c r="E847" s="114">
        <f>amount_due*interest/12</f>
        <v>0</v>
      </c>
      <c r="F847" s="114">
        <f>IF(monthly_interest+amount_due&gt;regular_payment,regular_payment,monthly_interest+amount_due)</f>
        <v>0</v>
      </c>
      <c r="G847" s="114">
        <v>0</v>
      </c>
      <c r="H847" s="114">
        <f>additional_payment+scheduled</f>
        <v>0</v>
      </c>
      <c r="I847" s="114">
        <f>amount_due+monthly_interest-total_payment</f>
        <v>0</v>
      </c>
    </row>
    <row r="848" spans="1:9" x14ac:dyDescent="0.2">
      <c r="A848">
        <v>842</v>
      </c>
      <c r="B848" s="116">
        <v>67266</v>
      </c>
      <c r="D848" s="114">
        <f t="shared" si="14"/>
        <v>0</v>
      </c>
      <c r="E848" s="114">
        <f>amount_due*interest/12</f>
        <v>0</v>
      </c>
      <c r="F848" s="114">
        <f>IF(monthly_interest+amount_due&gt;regular_payment,regular_payment,monthly_interest+amount_due)</f>
        <v>0</v>
      </c>
      <c r="G848" s="114">
        <v>0</v>
      </c>
      <c r="H848" s="114">
        <f>additional_payment+scheduled</f>
        <v>0</v>
      </c>
      <c r="I848" s="114">
        <f>amount_due+monthly_interest-total_payment</f>
        <v>0</v>
      </c>
    </row>
    <row r="849" spans="1:9" x14ac:dyDescent="0.2">
      <c r="A849">
        <v>843</v>
      </c>
      <c r="B849" s="116">
        <v>67297</v>
      </c>
      <c r="D849" s="114">
        <f t="shared" si="14"/>
        <v>0</v>
      </c>
      <c r="E849" s="114">
        <f>amount_due*interest/12</f>
        <v>0</v>
      </c>
      <c r="F849" s="114">
        <f>IF(monthly_interest+amount_due&gt;regular_payment,regular_payment,monthly_interest+amount_due)</f>
        <v>0</v>
      </c>
      <c r="G849" s="114">
        <v>0</v>
      </c>
      <c r="H849" s="114">
        <f>additional_payment+scheduled</f>
        <v>0</v>
      </c>
      <c r="I849" s="114">
        <f>amount_due+monthly_interest-total_payment</f>
        <v>0</v>
      </c>
    </row>
    <row r="850" spans="1:9" x14ac:dyDescent="0.2">
      <c r="A850">
        <v>844</v>
      </c>
      <c r="B850" s="116">
        <v>67327</v>
      </c>
      <c r="D850" s="114">
        <f t="shared" si="14"/>
        <v>0</v>
      </c>
      <c r="E850" s="114">
        <f>amount_due*interest/12</f>
        <v>0</v>
      </c>
      <c r="F850" s="114">
        <f>IF(monthly_interest+amount_due&gt;regular_payment,regular_payment,monthly_interest+amount_due)</f>
        <v>0</v>
      </c>
      <c r="G850" s="114">
        <v>0</v>
      </c>
      <c r="H850" s="114">
        <f>additional_payment+scheduled</f>
        <v>0</v>
      </c>
      <c r="I850" s="114">
        <f>amount_due+monthly_interest-total_payment</f>
        <v>0</v>
      </c>
    </row>
    <row r="851" spans="1:9" x14ac:dyDescent="0.2">
      <c r="A851">
        <v>845</v>
      </c>
      <c r="B851" s="116">
        <v>67358</v>
      </c>
      <c r="D851" s="114">
        <f t="shared" si="14"/>
        <v>0</v>
      </c>
      <c r="E851" s="114">
        <f>amount_due*interest/12</f>
        <v>0</v>
      </c>
      <c r="F851" s="114">
        <f>IF(monthly_interest+amount_due&gt;regular_payment,regular_payment,monthly_interest+amount_due)</f>
        <v>0</v>
      </c>
      <c r="G851" s="114">
        <v>0</v>
      </c>
      <c r="H851" s="114">
        <f>additional_payment+scheduled</f>
        <v>0</v>
      </c>
      <c r="I851" s="114">
        <f>amount_due+monthly_interest-total_payment</f>
        <v>0</v>
      </c>
    </row>
    <row r="852" spans="1:9" x14ac:dyDescent="0.2">
      <c r="A852">
        <v>846</v>
      </c>
      <c r="B852" s="116">
        <v>67388</v>
      </c>
      <c r="D852" s="114">
        <f t="shared" si="14"/>
        <v>0</v>
      </c>
      <c r="E852" s="114">
        <f>amount_due*interest/12</f>
        <v>0</v>
      </c>
      <c r="F852" s="114">
        <f>IF(monthly_interest+amount_due&gt;regular_payment,regular_payment,monthly_interest+amount_due)</f>
        <v>0</v>
      </c>
      <c r="G852" s="114">
        <v>0</v>
      </c>
      <c r="H852" s="114">
        <f>additional_payment+scheduled</f>
        <v>0</v>
      </c>
      <c r="I852" s="114">
        <f>amount_due+monthly_interest-total_payment</f>
        <v>0</v>
      </c>
    </row>
    <row r="853" spans="1:9" x14ac:dyDescent="0.2">
      <c r="A853">
        <v>847</v>
      </c>
      <c r="B853" s="116">
        <v>67419</v>
      </c>
      <c r="D853" s="114">
        <f t="shared" si="14"/>
        <v>0</v>
      </c>
      <c r="E853" s="114">
        <f>amount_due*interest/12</f>
        <v>0</v>
      </c>
      <c r="F853" s="114">
        <f>IF(monthly_interest+amount_due&gt;regular_payment,regular_payment,monthly_interest+amount_due)</f>
        <v>0</v>
      </c>
      <c r="G853" s="114">
        <v>0</v>
      </c>
      <c r="H853" s="114">
        <f>additional_payment+scheduled</f>
        <v>0</v>
      </c>
      <c r="I853" s="114">
        <f>amount_due+monthly_interest-total_payment</f>
        <v>0</v>
      </c>
    </row>
    <row r="854" spans="1:9" x14ac:dyDescent="0.2">
      <c r="A854">
        <v>848</v>
      </c>
      <c r="B854" s="116">
        <v>67450</v>
      </c>
      <c r="D854" s="114">
        <f t="shared" si="14"/>
        <v>0</v>
      </c>
      <c r="E854" s="114">
        <f>amount_due*interest/12</f>
        <v>0</v>
      </c>
      <c r="F854" s="114">
        <f>IF(monthly_interest+amount_due&gt;regular_payment,regular_payment,monthly_interest+amount_due)</f>
        <v>0</v>
      </c>
      <c r="G854" s="114">
        <v>0</v>
      </c>
      <c r="H854" s="114">
        <f>additional_payment+scheduled</f>
        <v>0</v>
      </c>
      <c r="I854" s="114">
        <f>amount_due+monthly_interest-total_payment</f>
        <v>0</v>
      </c>
    </row>
    <row r="855" spans="1:9" x14ac:dyDescent="0.2">
      <c r="A855">
        <v>849</v>
      </c>
      <c r="B855" s="116">
        <v>67480</v>
      </c>
      <c r="D855" s="114">
        <f t="shared" si="14"/>
        <v>0</v>
      </c>
      <c r="E855" s="114">
        <f>amount_due*interest/12</f>
        <v>0</v>
      </c>
      <c r="F855" s="114">
        <f>IF(monthly_interest+amount_due&gt;regular_payment,regular_payment,monthly_interest+amount_due)</f>
        <v>0</v>
      </c>
      <c r="G855" s="114">
        <v>0</v>
      </c>
      <c r="H855" s="114">
        <f>additional_payment+scheduled</f>
        <v>0</v>
      </c>
      <c r="I855" s="114">
        <f>amount_due+monthly_interest-total_payment</f>
        <v>0</v>
      </c>
    </row>
    <row r="856" spans="1:9" x14ac:dyDescent="0.2">
      <c r="A856">
        <v>850</v>
      </c>
      <c r="B856" s="116">
        <v>67511</v>
      </c>
      <c r="D856" s="114">
        <f t="shared" si="14"/>
        <v>0</v>
      </c>
      <c r="E856" s="114">
        <f>amount_due*interest/12</f>
        <v>0</v>
      </c>
      <c r="F856" s="114">
        <f>IF(monthly_interest+amount_due&gt;regular_payment,regular_payment,monthly_interest+amount_due)</f>
        <v>0</v>
      </c>
      <c r="G856" s="114">
        <v>0</v>
      </c>
      <c r="H856" s="114">
        <f>additional_payment+scheduled</f>
        <v>0</v>
      </c>
      <c r="I856" s="114">
        <f>amount_due+monthly_interest-total_payment</f>
        <v>0</v>
      </c>
    </row>
    <row r="857" spans="1:9" x14ac:dyDescent="0.2">
      <c r="A857">
        <v>851</v>
      </c>
      <c r="B857" s="116">
        <v>67541</v>
      </c>
      <c r="D857" s="114">
        <f t="shared" si="14"/>
        <v>0</v>
      </c>
      <c r="E857" s="114">
        <f>amount_due*interest/12</f>
        <v>0</v>
      </c>
      <c r="F857" s="114">
        <f>IF(monthly_interest+amount_due&gt;regular_payment,regular_payment,monthly_interest+amount_due)</f>
        <v>0</v>
      </c>
      <c r="G857" s="114">
        <v>0</v>
      </c>
      <c r="H857" s="114">
        <f>additional_payment+scheduled</f>
        <v>0</v>
      </c>
      <c r="I857" s="114">
        <f>amount_due+monthly_interest-total_payment</f>
        <v>0</v>
      </c>
    </row>
    <row r="858" spans="1:9" x14ac:dyDescent="0.2">
      <c r="A858">
        <v>852</v>
      </c>
      <c r="B858" s="116">
        <v>67572</v>
      </c>
      <c r="D858" s="114">
        <f t="shared" si="14"/>
        <v>0</v>
      </c>
      <c r="E858" s="114">
        <f>amount_due*interest/12</f>
        <v>0</v>
      </c>
      <c r="F858" s="114">
        <f>IF(monthly_interest+amount_due&gt;regular_payment,regular_payment,monthly_interest+amount_due)</f>
        <v>0</v>
      </c>
      <c r="G858" s="114">
        <v>0</v>
      </c>
      <c r="H858" s="114">
        <f>additional_payment+scheduled</f>
        <v>0</v>
      </c>
      <c r="I858" s="114">
        <f>amount_due+monthly_interest-total_payment</f>
        <v>0</v>
      </c>
    </row>
    <row r="859" spans="1:9" x14ac:dyDescent="0.2">
      <c r="A859">
        <v>853</v>
      </c>
      <c r="B859" s="116">
        <v>67603</v>
      </c>
      <c r="D859" s="114">
        <f t="shared" si="14"/>
        <v>0</v>
      </c>
      <c r="E859" s="114">
        <f>amount_due*interest/12</f>
        <v>0</v>
      </c>
      <c r="F859" s="114">
        <f>IF(monthly_interest+amount_due&gt;regular_payment,regular_payment,monthly_interest+amount_due)</f>
        <v>0</v>
      </c>
      <c r="G859" s="114">
        <v>0</v>
      </c>
      <c r="H859" s="114">
        <f>additional_payment+scheduled</f>
        <v>0</v>
      </c>
      <c r="I859" s="114">
        <f>amount_due+monthly_interest-total_payment</f>
        <v>0</v>
      </c>
    </row>
    <row r="860" spans="1:9" x14ac:dyDescent="0.2">
      <c r="A860">
        <v>854</v>
      </c>
      <c r="B860" s="116">
        <v>67631</v>
      </c>
      <c r="D860" s="114">
        <f t="shared" si="14"/>
        <v>0</v>
      </c>
      <c r="E860" s="114">
        <f>amount_due*interest/12</f>
        <v>0</v>
      </c>
      <c r="F860" s="114">
        <f>IF(monthly_interest+amount_due&gt;regular_payment,regular_payment,monthly_interest+amount_due)</f>
        <v>0</v>
      </c>
      <c r="G860" s="114">
        <v>0</v>
      </c>
      <c r="H860" s="114">
        <f>additional_payment+scheduled</f>
        <v>0</v>
      </c>
      <c r="I860" s="114">
        <f>amount_due+monthly_interest-total_payment</f>
        <v>0</v>
      </c>
    </row>
    <row r="861" spans="1:9" x14ac:dyDescent="0.2">
      <c r="A861">
        <v>855</v>
      </c>
      <c r="B861" s="116">
        <v>67662</v>
      </c>
      <c r="D861" s="114">
        <f t="shared" si="14"/>
        <v>0</v>
      </c>
      <c r="E861" s="114">
        <f>amount_due*interest/12</f>
        <v>0</v>
      </c>
      <c r="F861" s="114">
        <f>IF(monthly_interest+amount_due&gt;regular_payment,regular_payment,monthly_interest+amount_due)</f>
        <v>0</v>
      </c>
      <c r="G861" s="114">
        <v>0</v>
      </c>
      <c r="H861" s="114">
        <f>additional_payment+scheduled</f>
        <v>0</v>
      </c>
      <c r="I861" s="114">
        <f>amount_due+monthly_interest-total_payment</f>
        <v>0</v>
      </c>
    </row>
    <row r="862" spans="1:9" x14ac:dyDescent="0.2">
      <c r="A862">
        <v>856</v>
      </c>
      <c r="B862" s="116">
        <v>67692</v>
      </c>
      <c r="D862" s="114">
        <f t="shared" si="14"/>
        <v>0</v>
      </c>
      <c r="E862" s="114">
        <f>amount_due*interest/12</f>
        <v>0</v>
      </c>
      <c r="F862" s="114">
        <f>IF(monthly_interest+amount_due&gt;regular_payment,regular_payment,monthly_interest+amount_due)</f>
        <v>0</v>
      </c>
      <c r="G862" s="114">
        <v>0</v>
      </c>
      <c r="H862" s="114">
        <f>additional_payment+scheduled</f>
        <v>0</v>
      </c>
      <c r="I862" s="114">
        <f>amount_due+monthly_interest-total_payment</f>
        <v>0</v>
      </c>
    </row>
    <row r="863" spans="1:9" x14ac:dyDescent="0.2">
      <c r="A863">
        <v>857</v>
      </c>
      <c r="B863" s="116">
        <v>67723</v>
      </c>
      <c r="D863" s="114">
        <f t="shared" si="14"/>
        <v>0</v>
      </c>
      <c r="E863" s="114">
        <f>amount_due*interest/12</f>
        <v>0</v>
      </c>
      <c r="F863" s="114">
        <f>IF(monthly_interest+amount_due&gt;regular_payment,regular_payment,monthly_interest+amount_due)</f>
        <v>0</v>
      </c>
      <c r="G863" s="114">
        <v>0</v>
      </c>
      <c r="H863" s="114">
        <f>additional_payment+scheduled</f>
        <v>0</v>
      </c>
      <c r="I863" s="114">
        <f>amount_due+monthly_interest-total_payment</f>
        <v>0</v>
      </c>
    </row>
    <row r="864" spans="1:9" x14ac:dyDescent="0.2">
      <c r="A864">
        <v>858</v>
      </c>
      <c r="B864" s="116">
        <v>67753</v>
      </c>
      <c r="D864" s="114">
        <f t="shared" si="14"/>
        <v>0</v>
      </c>
      <c r="E864" s="114">
        <f>amount_due*interest/12</f>
        <v>0</v>
      </c>
      <c r="F864" s="114">
        <f>IF(monthly_interest+amount_due&gt;regular_payment,regular_payment,monthly_interest+amount_due)</f>
        <v>0</v>
      </c>
      <c r="G864" s="114">
        <v>0</v>
      </c>
      <c r="H864" s="114">
        <f>additional_payment+scheduled</f>
        <v>0</v>
      </c>
      <c r="I864" s="114">
        <f>amount_due+monthly_interest-total_payment</f>
        <v>0</v>
      </c>
    </row>
    <row r="865" spans="1:9" x14ac:dyDescent="0.2">
      <c r="A865">
        <v>859</v>
      </c>
      <c r="B865" s="116">
        <v>67784</v>
      </c>
      <c r="D865" s="114">
        <f t="shared" si="14"/>
        <v>0</v>
      </c>
      <c r="E865" s="114">
        <f>amount_due*interest/12</f>
        <v>0</v>
      </c>
      <c r="F865" s="114">
        <f>IF(monthly_interest+amount_due&gt;regular_payment,regular_payment,monthly_interest+amount_due)</f>
        <v>0</v>
      </c>
      <c r="G865" s="114">
        <v>0</v>
      </c>
      <c r="H865" s="114">
        <f>additional_payment+scheduled</f>
        <v>0</v>
      </c>
      <c r="I865" s="114">
        <f>amount_due+monthly_interest-total_payment</f>
        <v>0</v>
      </c>
    </row>
    <row r="866" spans="1:9" x14ac:dyDescent="0.2">
      <c r="A866">
        <v>860</v>
      </c>
      <c r="B866" s="116">
        <v>67815</v>
      </c>
      <c r="D866" s="114">
        <f t="shared" si="14"/>
        <v>0</v>
      </c>
      <c r="E866" s="114">
        <f>amount_due*interest/12</f>
        <v>0</v>
      </c>
      <c r="F866" s="114">
        <f>IF(monthly_interest+amount_due&gt;regular_payment,regular_payment,monthly_interest+amount_due)</f>
        <v>0</v>
      </c>
      <c r="G866" s="114">
        <v>0</v>
      </c>
      <c r="H866" s="114">
        <f>additional_payment+scheduled</f>
        <v>0</v>
      </c>
      <c r="I866" s="114">
        <f>amount_due+monthly_interest-total_payment</f>
        <v>0</v>
      </c>
    </row>
    <row r="867" spans="1:9" x14ac:dyDescent="0.2">
      <c r="A867">
        <v>861</v>
      </c>
      <c r="B867" s="116">
        <v>67845</v>
      </c>
      <c r="D867" s="114">
        <f t="shared" si="14"/>
        <v>0</v>
      </c>
      <c r="E867" s="114">
        <f>amount_due*interest/12</f>
        <v>0</v>
      </c>
      <c r="F867" s="114">
        <f>IF(monthly_interest+amount_due&gt;regular_payment,regular_payment,monthly_interest+amount_due)</f>
        <v>0</v>
      </c>
      <c r="G867" s="114">
        <v>0</v>
      </c>
      <c r="H867" s="114">
        <f>additional_payment+scheduled</f>
        <v>0</v>
      </c>
      <c r="I867" s="114">
        <f>amount_due+monthly_interest-total_payment</f>
        <v>0</v>
      </c>
    </row>
    <row r="868" spans="1:9" x14ac:dyDescent="0.2">
      <c r="A868">
        <v>862</v>
      </c>
      <c r="B868" s="116">
        <v>67876</v>
      </c>
      <c r="D868" s="114">
        <f t="shared" si="14"/>
        <v>0</v>
      </c>
      <c r="E868" s="114">
        <f>amount_due*interest/12</f>
        <v>0</v>
      </c>
      <c r="F868" s="114">
        <f>IF(monthly_interest+amount_due&gt;regular_payment,regular_payment,monthly_interest+amount_due)</f>
        <v>0</v>
      </c>
      <c r="G868" s="114">
        <v>0</v>
      </c>
      <c r="H868" s="114">
        <f>additional_payment+scheduled</f>
        <v>0</v>
      </c>
      <c r="I868" s="114">
        <f>amount_due+monthly_interest-total_payment</f>
        <v>0</v>
      </c>
    </row>
    <row r="869" spans="1:9" x14ac:dyDescent="0.2">
      <c r="A869">
        <v>863</v>
      </c>
      <c r="B869" s="116">
        <v>67906</v>
      </c>
      <c r="D869" s="114">
        <f t="shared" si="14"/>
        <v>0</v>
      </c>
      <c r="E869" s="114">
        <f>amount_due*interest/12</f>
        <v>0</v>
      </c>
      <c r="F869" s="114">
        <f>IF(monthly_interest+amount_due&gt;regular_payment,regular_payment,monthly_interest+amount_due)</f>
        <v>0</v>
      </c>
      <c r="G869" s="114">
        <v>0</v>
      </c>
      <c r="H869" s="114">
        <f>additional_payment+scheduled</f>
        <v>0</v>
      </c>
      <c r="I869" s="114">
        <f>amount_due+monthly_interest-total_payment</f>
        <v>0</v>
      </c>
    </row>
    <row r="870" spans="1:9" x14ac:dyDescent="0.2">
      <c r="A870">
        <v>864</v>
      </c>
      <c r="B870" s="116">
        <v>67937</v>
      </c>
      <c r="D870" s="114">
        <f t="shared" si="14"/>
        <v>0</v>
      </c>
      <c r="E870" s="114">
        <f>amount_due*interest/12</f>
        <v>0</v>
      </c>
      <c r="F870" s="114">
        <f>IF(monthly_interest+amount_due&gt;regular_payment,regular_payment,monthly_interest+amount_due)</f>
        <v>0</v>
      </c>
      <c r="G870" s="114">
        <v>0</v>
      </c>
      <c r="H870" s="114">
        <f>additional_payment+scheduled</f>
        <v>0</v>
      </c>
      <c r="I870" s="114">
        <f>amount_due+monthly_interest-total_payment</f>
        <v>0</v>
      </c>
    </row>
    <row r="871" spans="1:9" x14ac:dyDescent="0.2">
      <c r="A871">
        <v>865</v>
      </c>
      <c r="B871" s="116">
        <v>67968</v>
      </c>
      <c r="D871" s="114">
        <f t="shared" si="14"/>
        <v>0</v>
      </c>
      <c r="E871" s="114">
        <f>amount_due*interest/12</f>
        <v>0</v>
      </c>
      <c r="F871" s="114">
        <f>IF(monthly_interest+amount_due&gt;regular_payment,regular_payment,monthly_interest+amount_due)</f>
        <v>0</v>
      </c>
      <c r="G871" s="114">
        <v>0</v>
      </c>
      <c r="H871" s="114">
        <f>additional_payment+scheduled</f>
        <v>0</v>
      </c>
      <c r="I871" s="114">
        <f>amount_due+monthly_interest-total_payment</f>
        <v>0</v>
      </c>
    </row>
    <row r="872" spans="1:9" x14ac:dyDescent="0.2">
      <c r="A872">
        <v>866</v>
      </c>
      <c r="B872" s="116">
        <v>67996</v>
      </c>
      <c r="D872" s="114">
        <f t="shared" si="14"/>
        <v>0</v>
      </c>
      <c r="E872" s="114">
        <f>amount_due*interest/12</f>
        <v>0</v>
      </c>
      <c r="F872" s="114">
        <f>IF(monthly_interest+amount_due&gt;regular_payment,regular_payment,monthly_interest+amount_due)</f>
        <v>0</v>
      </c>
      <c r="G872" s="114">
        <v>0</v>
      </c>
      <c r="H872" s="114">
        <f>additional_payment+scheduled</f>
        <v>0</v>
      </c>
      <c r="I872" s="114">
        <f>amount_due+monthly_interest-total_payment</f>
        <v>0</v>
      </c>
    </row>
    <row r="873" spans="1:9" x14ac:dyDescent="0.2">
      <c r="A873">
        <v>867</v>
      </c>
      <c r="B873" s="116">
        <v>68027</v>
      </c>
      <c r="D873" s="114">
        <f t="shared" si="14"/>
        <v>0</v>
      </c>
      <c r="E873" s="114">
        <f>amount_due*interest/12</f>
        <v>0</v>
      </c>
      <c r="F873" s="114">
        <f>IF(monthly_interest+amount_due&gt;regular_payment,regular_payment,monthly_interest+amount_due)</f>
        <v>0</v>
      </c>
      <c r="G873" s="114">
        <v>0</v>
      </c>
      <c r="H873" s="114">
        <f>additional_payment+scheduled</f>
        <v>0</v>
      </c>
      <c r="I873" s="114">
        <f>amount_due+monthly_interest-total_payment</f>
        <v>0</v>
      </c>
    </row>
    <row r="874" spans="1:9" x14ac:dyDescent="0.2">
      <c r="A874">
        <v>868</v>
      </c>
      <c r="B874" s="116">
        <v>68057</v>
      </c>
      <c r="D874" s="114">
        <f t="shared" si="14"/>
        <v>0</v>
      </c>
      <c r="E874" s="114">
        <f>amount_due*interest/12</f>
        <v>0</v>
      </c>
      <c r="F874" s="114">
        <f>IF(monthly_interest+amount_due&gt;regular_payment,regular_payment,monthly_interest+amount_due)</f>
        <v>0</v>
      </c>
      <c r="G874" s="114">
        <v>0</v>
      </c>
      <c r="H874" s="114">
        <f>additional_payment+scheduled</f>
        <v>0</v>
      </c>
      <c r="I874" s="114">
        <f>amount_due+monthly_interest-total_payment</f>
        <v>0</v>
      </c>
    </row>
    <row r="875" spans="1:9" x14ac:dyDescent="0.2">
      <c r="A875">
        <v>869</v>
      </c>
      <c r="B875" s="116">
        <v>68088</v>
      </c>
      <c r="D875" s="114">
        <f t="shared" si="14"/>
        <v>0</v>
      </c>
      <c r="E875" s="114">
        <f>amount_due*interest/12</f>
        <v>0</v>
      </c>
      <c r="F875" s="114">
        <f>IF(monthly_interest+amount_due&gt;regular_payment,regular_payment,monthly_interest+amount_due)</f>
        <v>0</v>
      </c>
      <c r="G875" s="114">
        <v>0</v>
      </c>
      <c r="H875" s="114">
        <f>additional_payment+scheduled</f>
        <v>0</v>
      </c>
      <c r="I875" s="114">
        <f>amount_due+monthly_interest-total_payment</f>
        <v>0</v>
      </c>
    </row>
    <row r="876" spans="1:9" x14ac:dyDescent="0.2">
      <c r="A876">
        <v>870</v>
      </c>
      <c r="B876" s="116">
        <v>68118</v>
      </c>
      <c r="D876" s="114">
        <f t="shared" si="14"/>
        <v>0</v>
      </c>
      <c r="E876" s="114">
        <f>amount_due*interest/12</f>
        <v>0</v>
      </c>
      <c r="F876" s="114">
        <f>IF(monthly_interest+amount_due&gt;regular_payment,regular_payment,monthly_interest+amount_due)</f>
        <v>0</v>
      </c>
      <c r="G876" s="114">
        <v>0</v>
      </c>
      <c r="H876" s="114">
        <f>additional_payment+scheduled</f>
        <v>0</v>
      </c>
      <c r="I876" s="114">
        <f>amount_due+monthly_interest-total_payment</f>
        <v>0</v>
      </c>
    </row>
    <row r="877" spans="1:9" x14ac:dyDescent="0.2">
      <c r="A877">
        <v>871</v>
      </c>
      <c r="B877" s="116">
        <v>68149</v>
      </c>
      <c r="D877" s="114">
        <f t="shared" si="14"/>
        <v>0</v>
      </c>
      <c r="E877" s="114">
        <f>amount_due*interest/12</f>
        <v>0</v>
      </c>
      <c r="F877" s="114">
        <f>IF(monthly_interest+amount_due&gt;regular_payment,regular_payment,monthly_interest+amount_due)</f>
        <v>0</v>
      </c>
      <c r="G877" s="114">
        <v>0</v>
      </c>
      <c r="H877" s="114">
        <f>additional_payment+scheduled</f>
        <v>0</v>
      </c>
      <c r="I877" s="114">
        <f>amount_due+monthly_interest-total_payment</f>
        <v>0</v>
      </c>
    </row>
    <row r="878" spans="1:9" x14ac:dyDescent="0.2">
      <c r="A878">
        <v>872</v>
      </c>
      <c r="B878" s="116">
        <v>68180</v>
      </c>
      <c r="D878" s="114">
        <f t="shared" si="14"/>
        <v>0</v>
      </c>
      <c r="E878" s="114">
        <f>amount_due*interest/12</f>
        <v>0</v>
      </c>
      <c r="F878" s="114">
        <f>IF(monthly_interest+amount_due&gt;regular_payment,regular_payment,monthly_interest+amount_due)</f>
        <v>0</v>
      </c>
      <c r="G878" s="114">
        <v>0</v>
      </c>
      <c r="H878" s="114">
        <f>additional_payment+scheduled</f>
        <v>0</v>
      </c>
      <c r="I878" s="114">
        <f>amount_due+monthly_interest-total_payment</f>
        <v>0</v>
      </c>
    </row>
    <row r="879" spans="1:9" x14ac:dyDescent="0.2">
      <c r="A879">
        <v>873</v>
      </c>
      <c r="B879" s="116">
        <v>68210</v>
      </c>
      <c r="D879" s="114">
        <f t="shared" si="14"/>
        <v>0</v>
      </c>
      <c r="E879" s="114">
        <f>amount_due*interest/12</f>
        <v>0</v>
      </c>
      <c r="F879" s="114">
        <f>IF(monthly_interest+amount_due&gt;regular_payment,regular_payment,monthly_interest+amount_due)</f>
        <v>0</v>
      </c>
      <c r="G879" s="114">
        <v>0</v>
      </c>
      <c r="H879" s="114">
        <f>additional_payment+scheduled</f>
        <v>0</v>
      </c>
      <c r="I879" s="114">
        <f>amount_due+monthly_interest-total_payment</f>
        <v>0</v>
      </c>
    </row>
    <row r="880" spans="1:9" x14ac:dyDescent="0.2">
      <c r="A880">
        <v>874</v>
      </c>
      <c r="B880" s="116">
        <v>68241</v>
      </c>
      <c r="D880" s="114">
        <f t="shared" si="14"/>
        <v>0</v>
      </c>
      <c r="E880" s="114">
        <f>amount_due*interest/12</f>
        <v>0</v>
      </c>
      <c r="F880" s="114">
        <f>IF(monthly_interest+amount_due&gt;regular_payment,regular_payment,monthly_interest+amount_due)</f>
        <v>0</v>
      </c>
      <c r="G880" s="114">
        <v>0</v>
      </c>
      <c r="H880" s="114">
        <f>additional_payment+scheduled</f>
        <v>0</v>
      </c>
      <c r="I880" s="114">
        <f>amount_due+monthly_interest-total_payment</f>
        <v>0</v>
      </c>
    </row>
    <row r="881" spans="1:9" x14ac:dyDescent="0.2">
      <c r="A881">
        <v>875</v>
      </c>
      <c r="B881" s="116">
        <v>68271</v>
      </c>
      <c r="D881" s="114">
        <f t="shared" si="14"/>
        <v>0</v>
      </c>
      <c r="E881" s="114">
        <f>amount_due*interest/12</f>
        <v>0</v>
      </c>
      <c r="F881" s="114">
        <f>IF(monthly_interest+amount_due&gt;regular_payment,regular_payment,monthly_interest+amount_due)</f>
        <v>0</v>
      </c>
      <c r="G881" s="114">
        <v>0</v>
      </c>
      <c r="H881" s="114">
        <f>additional_payment+scheduled</f>
        <v>0</v>
      </c>
      <c r="I881" s="114">
        <f>amount_due+monthly_interest-total_payment</f>
        <v>0</v>
      </c>
    </row>
    <row r="882" spans="1:9" x14ac:dyDescent="0.2">
      <c r="A882">
        <v>876</v>
      </c>
      <c r="B882" s="116">
        <v>68302</v>
      </c>
      <c r="D882" s="114">
        <f t="shared" si="14"/>
        <v>0</v>
      </c>
      <c r="E882" s="114">
        <f>amount_due*interest/12</f>
        <v>0</v>
      </c>
      <c r="F882" s="114">
        <f>IF(monthly_interest+amount_due&gt;regular_payment,regular_payment,monthly_interest+amount_due)</f>
        <v>0</v>
      </c>
      <c r="G882" s="114">
        <v>0</v>
      </c>
      <c r="H882" s="114">
        <f>additional_payment+scheduled</f>
        <v>0</v>
      </c>
      <c r="I882" s="114">
        <f>amount_due+monthly_interest-total_payment</f>
        <v>0</v>
      </c>
    </row>
    <row r="883" spans="1:9" x14ac:dyDescent="0.2">
      <c r="A883">
        <v>877</v>
      </c>
      <c r="B883" s="116">
        <v>68333</v>
      </c>
      <c r="D883" s="114">
        <f t="shared" si="14"/>
        <v>0</v>
      </c>
      <c r="E883" s="114">
        <f>amount_due*interest/12</f>
        <v>0</v>
      </c>
      <c r="F883" s="114">
        <f>IF(monthly_interest+amount_due&gt;regular_payment,regular_payment,monthly_interest+amount_due)</f>
        <v>0</v>
      </c>
      <c r="G883" s="114">
        <v>0</v>
      </c>
      <c r="H883" s="114">
        <f>additional_payment+scheduled</f>
        <v>0</v>
      </c>
      <c r="I883" s="114">
        <f>amount_due+monthly_interest-total_payment</f>
        <v>0</v>
      </c>
    </row>
    <row r="884" spans="1:9" x14ac:dyDescent="0.2">
      <c r="A884">
        <v>878</v>
      </c>
      <c r="B884" s="116">
        <v>68361</v>
      </c>
      <c r="D884" s="114">
        <f t="shared" si="14"/>
        <v>0</v>
      </c>
      <c r="E884" s="114">
        <f>amount_due*interest/12</f>
        <v>0</v>
      </c>
      <c r="F884" s="114">
        <f>IF(monthly_interest+amount_due&gt;regular_payment,regular_payment,monthly_interest+amount_due)</f>
        <v>0</v>
      </c>
      <c r="G884" s="114">
        <v>0</v>
      </c>
      <c r="H884" s="114">
        <f>additional_payment+scheduled</f>
        <v>0</v>
      </c>
      <c r="I884" s="114">
        <f>amount_due+monthly_interest-total_payment</f>
        <v>0</v>
      </c>
    </row>
    <row r="885" spans="1:9" x14ac:dyDescent="0.2">
      <c r="A885">
        <v>879</v>
      </c>
      <c r="B885" s="116">
        <v>68392</v>
      </c>
      <c r="D885" s="114">
        <f t="shared" si="14"/>
        <v>0</v>
      </c>
      <c r="E885" s="114">
        <f>amount_due*interest/12</f>
        <v>0</v>
      </c>
      <c r="F885" s="114">
        <f>IF(monthly_interest+amount_due&gt;regular_payment,regular_payment,monthly_interest+amount_due)</f>
        <v>0</v>
      </c>
      <c r="G885" s="114">
        <v>0</v>
      </c>
      <c r="H885" s="114">
        <f>additional_payment+scheduled</f>
        <v>0</v>
      </c>
      <c r="I885" s="114">
        <f>amount_due+monthly_interest-total_payment</f>
        <v>0</v>
      </c>
    </row>
    <row r="886" spans="1:9" x14ac:dyDescent="0.2">
      <c r="A886">
        <v>880</v>
      </c>
      <c r="B886" s="116">
        <v>68422</v>
      </c>
      <c r="D886" s="114">
        <f t="shared" si="14"/>
        <v>0</v>
      </c>
      <c r="E886" s="114">
        <f>amount_due*interest/12</f>
        <v>0</v>
      </c>
      <c r="F886" s="114">
        <f>IF(monthly_interest+amount_due&gt;regular_payment,regular_payment,monthly_interest+amount_due)</f>
        <v>0</v>
      </c>
      <c r="G886" s="114">
        <v>0</v>
      </c>
      <c r="H886" s="114">
        <f>additional_payment+scheduled</f>
        <v>0</v>
      </c>
      <c r="I886" s="114">
        <f>amount_due+monthly_interest-total_payment</f>
        <v>0</v>
      </c>
    </row>
    <row r="887" spans="1:9" x14ac:dyDescent="0.2">
      <c r="A887">
        <v>881</v>
      </c>
      <c r="B887" s="116">
        <v>68453</v>
      </c>
      <c r="D887" s="114">
        <f t="shared" si="14"/>
        <v>0</v>
      </c>
      <c r="E887" s="114">
        <f>amount_due*interest/12</f>
        <v>0</v>
      </c>
      <c r="F887" s="114">
        <f>IF(monthly_interest+amount_due&gt;regular_payment,regular_payment,monthly_interest+amount_due)</f>
        <v>0</v>
      </c>
      <c r="G887" s="114">
        <v>0</v>
      </c>
      <c r="H887" s="114">
        <f>additional_payment+scheduled</f>
        <v>0</v>
      </c>
      <c r="I887" s="114">
        <f>amount_due+monthly_interest-total_payment</f>
        <v>0</v>
      </c>
    </row>
    <row r="888" spans="1:9" x14ac:dyDescent="0.2">
      <c r="A888">
        <v>882</v>
      </c>
      <c r="B888" s="116">
        <v>68483</v>
      </c>
      <c r="D888" s="114">
        <f t="shared" si="14"/>
        <v>0</v>
      </c>
      <c r="E888" s="114">
        <f>amount_due*interest/12</f>
        <v>0</v>
      </c>
      <c r="F888" s="114">
        <f>IF(monthly_interest+amount_due&gt;regular_payment,regular_payment,monthly_interest+amount_due)</f>
        <v>0</v>
      </c>
      <c r="G888" s="114">
        <v>0</v>
      </c>
      <c r="H888" s="114">
        <f>additional_payment+scheduled</f>
        <v>0</v>
      </c>
      <c r="I888" s="114">
        <f>amount_due+monthly_interest-total_payment</f>
        <v>0</v>
      </c>
    </row>
    <row r="889" spans="1:9" x14ac:dyDescent="0.2">
      <c r="A889">
        <v>883</v>
      </c>
      <c r="B889" s="116">
        <v>68514</v>
      </c>
      <c r="D889" s="114">
        <f t="shared" si="14"/>
        <v>0</v>
      </c>
      <c r="E889" s="114">
        <f>amount_due*interest/12</f>
        <v>0</v>
      </c>
      <c r="F889" s="114">
        <f>IF(monthly_interest+amount_due&gt;regular_payment,regular_payment,monthly_interest+amount_due)</f>
        <v>0</v>
      </c>
      <c r="G889" s="114">
        <v>0</v>
      </c>
      <c r="H889" s="114">
        <f>additional_payment+scheduled</f>
        <v>0</v>
      </c>
      <c r="I889" s="114">
        <f>amount_due+monthly_interest-total_payment</f>
        <v>0</v>
      </c>
    </row>
    <row r="890" spans="1:9" x14ac:dyDescent="0.2">
      <c r="A890">
        <v>884</v>
      </c>
      <c r="B890" s="116">
        <v>68545</v>
      </c>
      <c r="D890" s="114">
        <f t="shared" ref="D890:D953" si="15">I889</f>
        <v>0</v>
      </c>
      <c r="E890" s="114">
        <f>amount_due*interest/12</f>
        <v>0</v>
      </c>
      <c r="F890" s="114">
        <f>IF(monthly_interest+amount_due&gt;regular_payment,regular_payment,monthly_interest+amount_due)</f>
        <v>0</v>
      </c>
      <c r="G890" s="114">
        <v>0</v>
      </c>
      <c r="H890" s="114">
        <f>additional_payment+scheduled</f>
        <v>0</v>
      </c>
      <c r="I890" s="114">
        <f>amount_due+monthly_interest-total_payment</f>
        <v>0</v>
      </c>
    </row>
    <row r="891" spans="1:9" x14ac:dyDescent="0.2">
      <c r="A891">
        <v>885</v>
      </c>
      <c r="B891" s="116">
        <v>68575</v>
      </c>
      <c r="D891" s="114">
        <f t="shared" si="15"/>
        <v>0</v>
      </c>
      <c r="E891" s="114">
        <f>amount_due*interest/12</f>
        <v>0</v>
      </c>
      <c r="F891" s="114">
        <f>IF(monthly_interest+amount_due&gt;regular_payment,regular_payment,monthly_interest+amount_due)</f>
        <v>0</v>
      </c>
      <c r="G891" s="114">
        <v>0</v>
      </c>
      <c r="H891" s="114">
        <f>additional_payment+scheduled</f>
        <v>0</v>
      </c>
      <c r="I891" s="114">
        <f>amount_due+monthly_interest-total_payment</f>
        <v>0</v>
      </c>
    </row>
    <row r="892" spans="1:9" x14ac:dyDescent="0.2">
      <c r="A892">
        <v>886</v>
      </c>
      <c r="B892" s="116">
        <v>68606</v>
      </c>
      <c r="D892" s="114">
        <f t="shared" si="15"/>
        <v>0</v>
      </c>
      <c r="E892" s="114">
        <f>amount_due*interest/12</f>
        <v>0</v>
      </c>
      <c r="F892" s="114">
        <f>IF(monthly_interest+amount_due&gt;regular_payment,regular_payment,monthly_interest+amount_due)</f>
        <v>0</v>
      </c>
      <c r="G892" s="114">
        <v>0</v>
      </c>
      <c r="H892" s="114">
        <f>additional_payment+scheduled</f>
        <v>0</v>
      </c>
      <c r="I892" s="114">
        <f>amount_due+monthly_interest-total_payment</f>
        <v>0</v>
      </c>
    </row>
    <row r="893" spans="1:9" x14ac:dyDescent="0.2">
      <c r="A893">
        <v>887</v>
      </c>
      <c r="B893" s="116">
        <v>68636</v>
      </c>
      <c r="D893" s="114">
        <f t="shared" si="15"/>
        <v>0</v>
      </c>
      <c r="E893" s="114">
        <f>amount_due*interest/12</f>
        <v>0</v>
      </c>
      <c r="F893" s="114">
        <f>IF(monthly_interest+amount_due&gt;regular_payment,regular_payment,monthly_interest+amount_due)</f>
        <v>0</v>
      </c>
      <c r="G893" s="114">
        <v>0</v>
      </c>
      <c r="H893" s="114">
        <f>additional_payment+scheduled</f>
        <v>0</v>
      </c>
      <c r="I893" s="114">
        <f>amount_due+monthly_interest-total_payment</f>
        <v>0</v>
      </c>
    </row>
    <row r="894" spans="1:9" x14ac:dyDescent="0.2">
      <c r="A894">
        <v>888</v>
      </c>
      <c r="B894" s="116">
        <v>68667</v>
      </c>
      <c r="D894" s="114">
        <f t="shared" si="15"/>
        <v>0</v>
      </c>
      <c r="E894" s="114">
        <f>amount_due*interest/12</f>
        <v>0</v>
      </c>
      <c r="F894" s="114">
        <f>IF(monthly_interest+amount_due&gt;regular_payment,regular_payment,monthly_interest+amount_due)</f>
        <v>0</v>
      </c>
      <c r="G894" s="114">
        <v>0</v>
      </c>
      <c r="H894" s="114">
        <f>additional_payment+scheduled</f>
        <v>0</v>
      </c>
      <c r="I894" s="114">
        <f>amount_due+monthly_interest-total_payment</f>
        <v>0</v>
      </c>
    </row>
    <row r="895" spans="1:9" x14ac:dyDescent="0.2">
      <c r="A895">
        <v>889</v>
      </c>
      <c r="B895" s="116">
        <v>68698</v>
      </c>
      <c r="D895" s="114">
        <f t="shared" si="15"/>
        <v>0</v>
      </c>
      <c r="E895" s="114">
        <f>amount_due*interest/12</f>
        <v>0</v>
      </c>
      <c r="F895" s="114">
        <f>IF(monthly_interest+amount_due&gt;regular_payment,regular_payment,monthly_interest+amount_due)</f>
        <v>0</v>
      </c>
      <c r="G895" s="114">
        <v>0</v>
      </c>
      <c r="H895" s="114">
        <f>additional_payment+scheduled</f>
        <v>0</v>
      </c>
      <c r="I895" s="114">
        <f>amount_due+monthly_interest-total_payment</f>
        <v>0</v>
      </c>
    </row>
    <row r="896" spans="1:9" x14ac:dyDescent="0.2">
      <c r="A896">
        <v>890</v>
      </c>
      <c r="B896" s="116">
        <v>68727</v>
      </c>
      <c r="D896" s="114">
        <f t="shared" si="15"/>
        <v>0</v>
      </c>
      <c r="E896" s="114">
        <f>amount_due*interest/12</f>
        <v>0</v>
      </c>
      <c r="F896" s="114">
        <f>IF(monthly_interest+amount_due&gt;regular_payment,regular_payment,monthly_interest+amount_due)</f>
        <v>0</v>
      </c>
      <c r="G896" s="114">
        <v>0</v>
      </c>
      <c r="H896" s="114">
        <f>additional_payment+scheduled</f>
        <v>0</v>
      </c>
      <c r="I896" s="114">
        <f>amount_due+monthly_interest-total_payment</f>
        <v>0</v>
      </c>
    </row>
    <row r="897" spans="1:9" x14ac:dyDescent="0.2">
      <c r="A897">
        <v>891</v>
      </c>
      <c r="B897" s="116">
        <v>68758</v>
      </c>
      <c r="D897" s="114">
        <f t="shared" si="15"/>
        <v>0</v>
      </c>
      <c r="E897" s="114">
        <f>amount_due*interest/12</f>
        <v>0</v>
      </c>
      <c r="F897" s="114">
        <f>IF(monthly_interest+amount_due&gt;regular_payment,regular_payment,monthly_interest+amount_due)</f>
        <v>0</v>
      </c>
      <c r="G897" s="114">
        <v>0</v>
      </c>
      <c r="H897" s="114">
        <f>additional_payment+scheduled</f>
        <v>0</v>
      </c>
      <c r="I897" s="114">
        <f>amount_due+monthly_interest-total_payment</f>
        <v>0</v>
      </c>
    </row>
    <row r="898" spans="1:9" x14ac:dyDescent="0.2">
      <c r="A898">
        <v>892</v>
      </c>
      <c r="B898" s="116">
        <v>68788</v>
      </c>
      <c r="D898" s="114">
        <f t="shared" si="15"/>
        <v>0</v>
      </c>
      <c r="E898" s="114">
        <f>amount_due*interest/12</f>
        <v>0</v>
      </c>
      <c r="F898" s="114">
        <f>IF(monthly_interest+amount_due&gt;regular_payment,regular_payment,monthly_interest+amount_due)</f>
        <v>0</v>
      </c>
      <c r="G898" s="114">
        <v>0</v>
      </c>
      <c r="H898" s="114">
        <f>additional_payment+scheduled</f>
        <v>0</v>
      </c>
      <c r="I898" s="114">
        <f>amount_due+monthly_interest-total_payment</f>
        <v>0</v>
      </c>
    </row>
    <row r="899" spans="1:9" x14ac:dyDescent="0.2">
      <c r="A899">
        <v>893</v>
      </c>
      <c r="B899" s="116">
        <v>68819</v>
      </c>
      <c r="D899" s="114">
        <f t="shared" si="15"/>
        <v>0</v>
      </c>
      <c r="E899" s="114">
        <f>amount_due*interest/12</f>
        <v>0</v>
      </c>
      <c r="F899" s="114">
        <f>IF(monthly_interest+amount_due&gt;regular_payment,regular_payment,monthly_interest+amount_due)</f>
        <v>0</v>
      </c>
      <c r="G899" s="114">
        <v>0</v>
      </c>
      <c r="H899" s="114">
        <f>additional_payment+scheduled</f>
        <v>0</v>
      </c>
      <c r="I899" s="114">
        <f>amount_due+monthly_interest-total_payment</f>
        <v>0</v>
      </c>
    </row>
    <row r="900" spans="1:9" x14ac:dyDescent="0.2">
      <c r="A900">
        <v>894</v>
      </c>
      <c r="B900" s="116">
        <v>68849</v>
      </c>
      <c r="D900" s="114">
        <f t="shared" si="15"/>
        <v>0</v>
      </c>
      <c r="E900" s="114">
        <f>amount_due*interest/12</f>
        <v>0</v>
      </c>
      <c r="F900" s="114">
        <f>IF(monthly_interest+amount_due&gt;regular_payment,regular_payment,monthly_interest+amount_due)</f>
        <v>0</v>
      </c>
      <c r="G900" s="114">
        <v>0</v>
      </c>
      <c r="H900" s="114">
        <f>additional_payment+scheduled</f>
        <v>0</v>
      </c>
      <c r="I900" s="114">
        <f>amount_due+monthly_interest-total_payment</f>
        <v>0</v>
      </c>
    </row>
    <row r="901" spans="1:9" x14ac:dyDescent="0.2">
      <c r="A901">
        <v>895</v>
      </c>
      <c r="B901" s="116">
        <v>68880</v>
      </c>
      <c r="D901" s="114">
        <f t="shared" si="15"/>
        <v>0</v>
      </c>
      <c r="E901" s="114">
        <f>amount_due*interest/12</f>
        <v>0</v>
      </c>
      <c r="F901" s="114">
        <f>IF(monthly_interest+amount_due&gt;regular_payment,regular_payment,monthly_interest+amount_due)</f>
        <v>0</v>
      </c>
      <c r="G901" s="114">
        <v>0</v>
      </c>
      <c r="H901" s="114">
        <f>additional_payment+scheduled</f>
        <v>0</v>
      </c>
      <c r="I901" s="114">
        <f>amount_due+monthly_interest-total_payment</f>
        <v>0</v>
      </c>
    </row>
    <row r="902" spans="1:9" x14ac:dyDescent="0.2">
      <c r="A902">
        <v>896</v>
      </c>
      <c r="B902" s="116">
        <v>68911</v>
      </c>
      <c r="D902" s="114">
        <f t="shared" si="15"/>
        <v>0</v>
      </c>
      <c r="E902" s="114">
        <f>amount_due*interest/12</f>
        <v>0</v>
      </c>
      <c r="F902" s="114">
        <f>IF(monthly_interest+amount_due&gt;regular_payment,regular_payment,monthly_interest+amount_due)</f>
        <v>0</v>
      </c>
      <c r="G902" s="114">
        <v>0</v>
      </c>
      <c r="H902" s="114">
        <f>additional_payment+scheduled</f>
        <v>0</v>
      </c>
      <c r="I902" s="114">
        <f>amount_due+monthly_interest-total_payment</f>
        <v>0</v>
      </c>
    </row>
    <row r="903" spans="1:9" x14ac:dyDescent="0.2">
      <c r="A903">
        <v>897</v>
      </c>
      <c r="B903" s="116">
        <v>68941</v>
      </c>
      <c r="D903" s="114">
        <f t="shared" si="15"/>
        <v>0</v>
      </c>
      <c r="E903" s="114">
        <f>amount_due*interest/12</f>
        <v>0</v>
      </c>
      <c r="F903" s="114">
        <f>IF(monthly_interest+amount_due&gt;regular_payment,regular_payment,monthly_interest+amount_due)</f>
        <v>0</v>
      </c>
      <c r="G903" s="114">
        <v>0</v>
      </c>
      <c r="H903" s="114">
        <f>additional_payment+scheduled</f>
        <v>0</v>
      </c>
      <c r="I903" s="114">
        <f>amount_due+monthly_interest-total_payment</f>
        <v>0</v>
      </c>
    </row>
    <row r="904" spans="1:9" x14ac:dyDescent="0.2">
      <c r="A904">
        <v>898</v>
      </c>
      <c r="B904" s="116">
        <v>68972</v>
      </c>
      <c r="D904" s="114">
        <f t="shared" si="15"/>
        <v>0</v>
      </c>
      <c r="E904" s="114">
        <f>amount_due*interest/12</f>
        <v>0</v>
      </c>
      <c r="F904" s="114">
        <f>IF(monthly_interest+amount_due&gt;regular_payment,regular_payment,monthly_interest+amount_due)</f>
        <v>0</v>
      </c>
      <c r="G904" s="114">
        <v>0</v>
      </c>
      <c r="H904" s="114">
        <f>additional_payment+scheduled</f>
        <v>0</v>
      </c>
      <c r="I904" s="114">
        <f>amount_due+monthly_interest-total_payment</f>
        <v>0</v>
      </c>
    </row>
    <row r="905" spans="1:9" x14ac:dyDescent="0.2">
      <c r="A905">
        <v>899</v>
      </c>
      <c r="B905" s="116">
        <v>69002</v>
      </c>
      <c r="D905" s="114">
        <f t="shared" si="15"/>
        <v>0</v>
      </c>
      <c r="E905" s="114">
        <f>amount_due*interest/12</f>
        <v>0</v>
      </c>
      <c r="F905" s="114">
        <f>IF(monthly_interest+amount_due&gt;regular_payment,regular_payment,monthly_interest+amount_due)</f>
        <v>0</v>
      </c>
      <c r="G905" s="114">
        <v>0</v>
      </c>
      <c r="H905" s="114">
        <f>additional_payment+scheduled</f>
        <v>0</v>
      </c>
      <c r="I905" s="114">
        <f>amount_due+monthly_interest-total_payment</f>
        <v>0</v>
      </c>
    </row>
    <row r="906" spans="1:9" x14ac:dyDescent="0.2">
      <c r="A906">
        <v>900</v>
      </c>
      <c r="B906" s="116">
        <v>69033</v>
      </c>
      <c r="D906" s="114">
        <f t="shared" si="15"/>
        <v>0</v>
      </c>
      <c r="E906" s="114">
        <f>amount_due*interest/12</f>
        <v>0</v>
      </c>
      <c r="F906" s="114">
        <f>IF(monthly_interest+amount_due&gt;regular_payment,regular_payment,monthly_interest+amount_due)</f>
        <v>0</v>
      </c>
      <c r="G906" s="114">
        <v>0</v>
      </c>
      <c r="H906" s="114">
        <f>additional_payment+scheduled</f>
        <v>0</v>
      </c>
      <c r="I906" s="114">
        <f>amount_due+monthly_interest-total_payment</f>
        <v>0</v>
      </c>
    </row>
    <row r="907" spans="1:9" x14ac:dyDescent="0.2">
      <c r="A907">
        <v>901</v>
      </c>
      <c r="B907" s="116">
        <v>69064</v>
      </c>
      <c r="D907" s="114">
        <f t="shared" si="15"/>
        <v>0</v>
      </c>
      <c r="E907" s="114">
        <f>amount_due*interest/12</f>
        <v>0</v>
      </c>
      <c r="F907" s="114">
        <f>IF(monthly_interest+amount_due&gt;regular_payment,regular_payment,monthly_interest+amount_due)</f>
        <v>0</v>
      </c>
      <c r="G907" s="114">
        <v>0</v>
      </c>
      <c r="H907" s="114">
        <f>additional_payment+scheduled</f>
        <v>0</v>
      </c>
      <c r="I907" s="114">
        <f>amount_due+monthly_interest-total_payment</f>
        <v>0</v>
      </c>
    </row>
    <row r="908" spans="1:9" x14ac:dyDescent="0.2">
      <c r="A908">
        <v>902</v>
      </c>
      <c r="B908" s="116">
        <v>69092</v>
      </c>
      <c r="D908" s="114">
        <f t="shared" si="15"/>
        <v>0</v>
      </c>
      <c r="E908" s="114">
        <f>amount_due*interest/12</f>
        <v>0</v>
      </c>
      <c r="F908" s="114">
        <f>IF(monthly_interest+amount_due&gt;regular_payment,regular_payment,monthly_interest+amount_due)</f>
        <v>0</v>
      </c>
      <c r="G908" s="114">
        <v>0</v>
      </c>
      <c r="H908" s="114">
        <f>additional_payment+scheduled</f>
        <v>0</v>
      </c>
      <c r="I908" s="114">
        <f>amount_due+monthly_interest-total_payment</f>
        <v>0</v>
      </c>
    </row>
    <row r="909" spans="1:9" x14ac:dyDescent="0.2">
      <c r="A909">
        <v>903</v>
      </c>
      <c r="B909" s="116">
        <v>69123</v>
      </c>
      <c r="D909" s="114">
        <f t="shared" si="15"/>
        <v>0</v>
      </c>
      <c r="E909" s="114">
        <f>amount_due*interest/12</f>
        <v>0</v>
      </c>
      <c r="F909" s="114">
        <f>IF(monthly_interest+amount_due&gt;regular_payment,regular_payment,monthly_interest+amount_due)</f>
        <v>0</v>
      </c>
      <c r="G909" s="114">
        <v>0</v>
      </c>
      <c r="H909" s="114">
        <f>additional_payment+scheduled</f>
        <v>0</v>
      </c>
      <c r="I909" s="114">
        <f>amount_due+monthly_interest-total_payment</f>
        <v>0</v>
      </c>
    </row>
    <row r="910" spans="1:9" x14ac:dyDescent="0.2">
      <c r="A910">
        <v>904</v>
      </c>
      <c r="B910" s="116">
        <v>69153</v>
      </c>
      <c r="D910" s="114">
        <f t="shared" si="15"/>
        <v>0</v>
      </c>
      <c r="E910" s="114">
        <f>amount_due*interest/12</f>
        <v>0</v>
      </c>
      <c r="F910" s="114">
        <f>IF(monthly_interest+amount_due&gt;regular_payment,regular_payment,monthly_interest+amount_due)</f>
        <v>0</v>
      </c>
      <c r="G910" s="114">
        <v>0</v>
      </c>
      <c r="H910" s="114">
        <f>additional_payment+scheduled</f>
        <v>0</v>
      </c>
      <c r="I910" s="114">
        <f>amount_due+monthly_interest-total_payment</f>
        <v>0</v>
      </c>
    </row>
    <row r="911" spans="1:9" x14ac:dyDescent="0.2">
      <c r="A911">
        <v>905</v>
      </c>
      <c r="B911" s="116">
        <v>69184</v>
      </c>
      <c r="D911" s="114">
        <f t="shared" si="15"/>
        <v>0</v>
      </c>
      <c r="E911" s="114">
        <f>amount_due*interest/12</f>
        <v>0</v>
      </c>
      <c r="F911" s="114">
        <f>IF(monthly_interest+amount_due&gt;regular_payment,regular_payment,monthly_interest+amount_due)</f>
        <v>0</v>
      </c>
      <c r="G911" s="114">
        <v>0</v>
      </c>
      <c r="H911" s="114">
        <f>additional_payment+scheduled</f>
        <v>0</v>
      </c>
      <c r="I911" s="114">
        <f>amount_due+monthly_interest-total_payment</f>
        <v>0</v>
      </c>
    </row>
    <row r="912" spans="1:9" x14ac:dyDescent="0.2">
      <c r="A912">
        <v>906</v>
      </c>
      <c r="B912" s="116">
        <v>69214</v>
      </c>
      <c r="D912" s="114">
        <f t="shared" si="15"/>
        <v>0</v>
      </c>
      <c r="E912" s="114">
        <f>amount_due*interest/12</f>
        <v>0</v>
      </c>
      <c r="F912" s="114">
        <f>IF(monthly_interest+amount_due&gt;regular_payment,regular_payment,monthly_interest+amount_due)</f>
        <v>0</v>
      </c>
      <c r="G912" s="114">
        <v>0</v>
      </c>
      <c r="H912" s="114">
        <f>additional_payment+scheduled</f>
        <v>0</v>
      </c>
      <c r="I912" s="114">
        <f>amount_due+monthly_interest-total_payment</f>
        <v>0</v>
      </c>
    </row>
    <row r="913" spans="1:9" x14ac:dyDescent="0.2">
      <c r="A913">
        <v>907</v>
      </c>
      <c r="B913" s="116">
        <v>69245</v>
      </c>
      <c r="D913" s="114">
        <f t="shared" si="15"/>
        <v>0</v>
      </c>
      <c r="E913" s="114">
        <f>amount_due*interest/12</f>
        <v>0</v>
      </c>
      <c r="F913" s="114">
        <f>IF(monthly_interest+amount_due&gt;regular_payment,regular_payment,monthly_interest+amount_due)</f>
        <v>0</v>
      </c>
      <c r="G913" s="114">
        <v>0</v>
      </c>
      <c r="H913" s="114">
        <f>additional_payment+scheduled</f>
        <v>0</v>
      </c>
      <c r="I913" s="114">
        <f>amount_due+monthly_interest-total_payment</f>
        <v>0</v>
      </c>
    </row>
    <row r="914" spans="1:9" x14ac:dyDescent="0.2">
      <c r="A914">
        <v>908</v>
      </c>
      <c r="B914" s="116">
        <v>69276</v>
      </c>
      <c r="D914" s="114">
        <f t="shared" si="15"/>
        <v>0</v>
      </c>
      <c r="E914" s="114">
        <f>amount_due*interest/12</f>
        <v>0</v>
      </c>
      <c r="F914" s="114">
        <f>IF(monthly_interest+amount_due&gt;regular_payment,regular_payment,monthly_interest+amount_due)</f>
        <v>0</v>
      </c>
      <c r="G914" s="114">
        <v>0</v>
      </c>
      <c r="H914" s="114">
        <f>additional_payment+scheduled</f>
        <v>0</v>
      </c>
      <c r="I914" s="114">
        <f>amount_due+monthly_interest-total_payment</f>
        <v>0</v>
      </c>
    </row>
    <row r="915" spans="1:9" x14ac:dyDescent="0.2">
      <c r="A915">
        <v>909</v>
      </c>
      <c r="B915" s="116">
        <v>69306</v>
      </c>
      <c r="D915" s="114">
        <f t="shared" si="15"/>
        <v>0</v>
      </c>
      <c r="E915" s="114">
        <f>amount_due*interest/12</f>
        <v>0</v>
      </c>
      <c r="F915" s="114">
        <f>IF(monthly_interest+amount_due&gt;regular_payment,regular_payment,monthly_interest+amount_due)</f>
        <v>0</v>
      </c>
      <c r="G915" s="114">
        <v>0</v>
      </c>
      <c r="H915" s="114">
        <f>additional_payment+scheduled</f>
        <v>0</v>
      </c>
      <c r="I915" s="114">
        <f>amount_due+monthly_interest-total_payment</f>
        <v>0</v>
      </c>
    </row>
    <row r="916" spans="1:9" x14ac:dyDescent="0.2">
      <c r="A916">
        <v>910</v>
      </c>
      <c r="B916" s="116">
        <v>69337</v>
      </c>
      <c r="D916" s="114">
        <f t="shared" si="15"/>
        <v>0</v>
      </c>
      <c r="E916" s="114">
        <f>amount_due*interest/12</f>
        <v>0</v>
      </c>
      <c r="F916" s="114">
        <f>IF(monthly_interest+amount_due&gt;regular_payment,regular_payment,monthly_interest+amount_due)</f>
        <v>0</v>
      </c>
      <c r="G916" s="114">
        <v>0</v>
      </c>
      <c r="H916" s="114">
        <f>additional_payment+scheduled</f>
        <v>0</v>
      </c>
      <c r="I916" s="114">
        <f>amount_due+monthly_interest-total_payment</f>
        <v>0</v>
      </c>
    </row>
    <row r="917" spans="1:9" x14ac:dyDescent="0.2">
      <c r="A917">
        <v>911</v>
      </c>
      <c r="B917" s="116">
        <v>69367</v>
      </c>
      <c r="D917" s="114">
        <f t="shared" si="15"/>
        <v>0</v>
      </c>
      <c r="E917" s="114">
        <f>amount_due*interest/12</f>
        <v>0</v>
      </c>
      <c r="F917" s="114">
        <f>IF(monthly_interest+amount_due&gt;regular_payment,regular_payment,monthly_interest+amount_due)</f>
        <v>0</v>
      </c>
      <c r="G917" s="114">
        <v>0</v>
      </c>
      <c r="H917" s="114">
        <f>additional_payment+scheduled</f>
        <v>0</v>
      </c>
      <c r="I917" s="114">
        <f>amount_due+monthly_interest-total_payment</f>
        <v>0</v>
      </c>
    </row>
    <row r="918" spans="1:9" x14ac:dyDescent="0.2">
      <c r="A918">
        <v>912</v>
      </c>
      <c r="B918" s="116">
        <v>69398</v>
      </c>
      <c r="D918" s="114">
        <f t="shared" si="15"/>
        <v>0</v>
      </c>
      <c r="E918" s="114">
        <f>amount_due*interest/12</f>
        <v>0</v>
      </c>
      <c r="F918" s="114">
        <f>IF(monthly_interest+amount_due&gt;regular_payment,regular_payment,monthly_interest+amount_due)</f>
        <v>0</v>
      </c>
      <c r="G918" s="114">
        <v>0</v>
      </c>
      <c r="H918" s="114">
        <f>additional_payment+scheduled</f>
        <v>0</v>
      </c>
      <c r="I918" s="114">
        <f>amount_due+monthly_interest-total_payment</f>
        <v>0</v>
      </c>
    </row>
    <row r="919" spans="1:9" x14ac:dyDescent="0.2">
      <c r="A919">
        <v>913</v>
      </c>
      <c r="B919" s="116">
        <v>69429</v>
      </c>
      <c r="D919" s="114">
        <f t="shared" si="15"/>
        <v>0</v>
      </c>
      <c r="E919" s="114">
        <f>amount_due*interest/12</f>
        <v>0</v>
      </c>
      <c r="F919" s="114">
        <f>IF(monthly_interest+amount_due&gt;regular_payment,regular_payment,monthly_interest+amount_due)</f>
        <v>0</v>
      </c>
      <c r="G919" s="114">
        <v>0</v>
      </c>
      <c r="H919" s="114">
        <f>additional_payment+scheduled</f>
        <v>0</v>
      </c>
      <c r="I919" s="114">
        <f>amount_due+monthly_interest-total_payment</f>
        <v>0</v>
      </c>
    </row>
    <row r="920" spans="1:9" x14ac:dyDescent="0.2">
      <c r="A920">
        <v>914</v>
      </c>
      <c r="B920" s="116">
        <v>69457</v>
      </c>
      <c r="D920" s="114">
        <f t="shared" si="15"/>
        <v>0</v>
      </c>
      <c r="E920" s="114">
        <f>amount_due*interest/12</f>
        <v>0</v>
      </c>
      <c r="F920" s="114">
        <f>IF(monthly_interest+amount_due&gt;regular_payment,regular_payment,monthly_interest+amount_due)</f>
        <v>0</v>
      </c>
      <c r="G920" s="114">
        <v>0</v>
      </c>
      <c r="H920" s="114">
        <f>additional_payment+scheduled</f>
        <v>0</v>
      </c>
      <c r="I920" s="114">
        <f>amount_due+monthly_interest-total_payment</f>
        <v>0</v>
      </c>
    </row>
    <row r="921" spans="1:9" x14ac:dyDescent="0.2">
      <c r="A921">
        <v>915</v>
      </c>
      <c r="B921" s="116">
        <v>69488</v>
      </c>
      <c r="D921" s="114">
        <f t="shared" si="15"/>
        <v>0</v>
      </c>
      <c r="E921" s="114">
        <f>amount_due*interest/12</f>
        <v>0</v>
      </c>
      <c r="F921" s="114">
        <f>IF(monthly_interest+amount_due&gt;regular_payment,regular_payment,monthly_interest+amount_due)</f>
        <v>0</v>
      </c>
      <c r="G921" s="114">
        <v>0</v>
      </c>
      <c r="H921" s="114">
        <f>additional_payment+scheduled</f>
        <v>0</v>
      </c>
      <c r="I921" s="114">
        <f>amount_due+monthly_interest-total_payment</f>
        <v>0</v>
      </c>
    </row>
    <row r="922" spans="1:9" x14ac:dyDescent="0.2">
      <c r="A922">
        <v>916</v>
      </c>
      <c r="B922" s="116">
        <v>69518</v>
      </c>
      <c r="D922" s="114">
        <f t="shared" si="15"/>
        <v>0</v>
      </c>
      <c r="E922" s="114">
        <f>amount_due*interest/12</f>
        <v>0</v>
      </c>
      <c r="F922" s="114">
        <f>IF(monthly_interest+amount_due&gt;regular_payment,regular_payment,monthly_interest+amount_due)</f>
        <v>0</v>
      </c>
      <c r="G922" s="114">
        <v>0</v>
      </c>
      <c r="H922" s="114">
        <f>additional_payment+scheduled</f>
        <v>0</v>
      </c>
      <c r="I922" s="114">
        <f>amount_due+monthly_interest-total_payment</f>
        <v>0</v>
      </c>
    </row>
    <row r="923" spans="1:9" x14ac:dyDescent="0.2">
      <c r="A923">
        <v>917</v>
      </c>
      <c r="B923" s="116">
        <v>69549</v>
      </c>
      <c r="D923" s="114">
        <f t="shared" si="15"/>
        <v>0</v>
      </c>
      <c r="E923" s="114">
        <f>amount_due*interest/12</f>
        <v>0</v>
      </c>
      <c r="F923" s="114">
        <f>IF(monthly_interest+amount_due&gt;regular_payment,regular_payment,monthly_interest+amount_due)</f>
        <v>0</v>
      </c>
      <c r="G923" s="114">
        <v>0</v>
      </c>
      <c r="H923" s="114">
        <f>additional_payment+scheduled</f>
        <v>0</v>
      </c>
      <c r="I923" s="114">
        <f>amount_due+monthly_interest-total_payment</f>
        <v>0</v>
      </c>
    </row>
    <row r="924" spans="1:9" x14ac:dyDescent="0.2">
      <c r="A924">
        <v>918</v>
      </c>
      <c r="B924" s="116">
        <v>69579</v>
      </c>
      <c r="D924" s="114">
        <f t="shared" si="15"/>
        <v>0</v>
      </c>
      <c r="E924" s="114">
        <f>amount_due*interest/12</f>
        <v>0</v>
      </c>
      <c r="F924" s="114">
        <f>IF(monthly_interest+amount_due&gt;regular_payment,regular_payment,monthly_interest+amount_due)</f>
        <v>0</v>
      </c>
      <c r="G924" s="114">
        <v>0</v>
      </c>
      <c r="H924" s="114">
        <f>additional_payment+scheduled</f>
        <v>0</v>
      </c>
      <c r="I924" s="114">
        <f>amount_due+monthly_interest-total_payment</f>
        <v>0</v>
      </c>
    </row>
    <row r="925" spans="1:9" x14ac:dyDescent="0.2">
      <c r="A925">
        <v>919</v>
      </c>
      <c r="B925" s="116">
        <v>69610</v>
      </c>
      <c r="D925" s="114">
        <f t="shared" si="15"/>
        <v>0</v>
      </c>
      <c r="E925" s="114">
        <f>amount_due*interest/12</f>
        <v>0</v>
      </c>
      <c r="F925" s="114">
        <f>IF(monthly_interest+amount_due&gt;regular_payment,regular_payment,monthly_interest+amount_due)</f>
        <v>0</v>
      </c>
      <c r="G925" s="114">
        <v>0</v>
      </c>
      <c r="H925" s="114">
        <f>additional_payment+scheduled</f>
        <v>0</v>
      </c>
      <c r="I925" s="114">
        <f>amount_due+monthly_interest-total_payment</f>
        <v>0</v>
      </c>
    </row>
    <row r="926" spans="1:9" x14ac:dyDescent="0.2">
      <c r="A926">
        <v>920</v>
      </c>
      <c r="B926" s="116">
        <v>69641</v>
      </c>
      <c r="D926" s="114">
        <f t="shared" si="15"/>
        <v>0</v>
      </c>
      <c r="E926" s="114">
        <f>amount_due*interest/12</f>
        <v>0</v>
      </c>
      <c r="F926" s="114">
        <f>IF(monthly_interest+amount_due&gt;regular_payment,regular_payment,monthly_interest+amount_due)</f>
        <v>0</v>
      </c>
      <c r="G926" s="114">
        <v>0</v>
      </c>
      <c r="H926" s="114">
        <f>additional_payment+scheduled</f>
        <v>0</v>
      </c>
      <c r="I926" s="114">
        <f>amount_due+monthly_interest-total_payment</f>
        <v>0</v>
      </c>
    </row>
    <row r="927" spans="1:9" x14ac:dyDescent="0.2">
      <c r="A927">
        <v>921</v>
      </c>
      <c r="B927" s="116">
        <v>69671</v>
      </c>
      <c r="D927" s="114">
        <f t="shared" si="15"/>
        <v>0</v>
      </c>
      <c r="E927" s="114">
        <f>amount_due*interest/12</f>
        <v>0</v>
      </c>
      <c r="F927" s="114">
        <f>IF(monthly_interest+amount_due&gt;regular_payment,regular_payment,monthly_interest+amount_due)</f>
        <v>0</v>
      </c>
      <c r="G927" s="114">
        <v>0</v>
      </c>
      <c r="H927" s="114">
        <f>additional_payment+scheduled</f>
        <v>0</v>
      </c>
      <c r="I927" s="114">
        <f>amount_due+monthly_interest-total_payment</f>
        <v>0</v>
      </c>
    </row>
    <row r="928" spans="1:9" x14ac:dyDescent="0.2">
      <c r="A928">
        <v>922</v>
      </c>
      <c r="B928" s="116">
        <v>69702</v>
      </c>
      <c r="D928" s="114">
        <f t="shared" si="15"/>
        <v>0</v>
      </c>
      <c r="E928" s="114">
        <f>amount_due*interest/12</f>
        <v>0</v>
      </c>
      <c r="F928" s="114">
        <f>IF(monthly_interest+amount_due&gt;regular_payment,regular_payment,monthly_interest+amount_due)</f>
        <v>0</v>
      </c>
      <c r="G928" s="114">
        <v>0</v>
      </c>
      <c r="H928" s="114">
        <f>additional_payment+scheduled</f>
        <v>0</v>
      </c>
      <c r="I928" s="114">
        <f>amount_due+monthly_interest-total_payment</f>
        <v>0</v>
      </c>
    </row>
    <row r="929" spans="1:9" x14ac:dyDescent="0.2">
      <c r="A929">
        <v>923</v>
      </c>
      <c r="B929" s="116">
        <v>69732</v>
      </c>
      <c r="D929" s="114">
        <f t="shared" si="15"/>
        <v>0</v>
      </c>
      <c r="E929" s="114">
        <f>amount_due*interest/12</f>
        <v>0</v>
      </c>
      <c r="F929" s="114">
        <f>IF(monthly_interest+amount_due&gt;regular_payment,regular_payment,monthly_interest+amount_due)</f>
        <v>0</v>
      </c>
      <c r="G929" s="114">
        <v>0</v>
      </c>
      <c r="H929" s="114">
        <f>additional_payment+scheduled</f>
        <v>0</v>
      </c>
      <c r="I929" s="114">
        <f>amount_due+monthly_interest-total_payment</f>
        <v>0</v>
      </c>
    </row>
    <row r="930" spans="1:9" x14ac:dyDescent="0.2">
      <c r="A930">
        <v>924</v>
      </c>
      <c r="B930" s="116">
        <v>69763</v>
      </c>
      <c r="D930" s="114">
        <f t="shared" si="15"/>
        <v>0</v>
      </c>
      <c r="E930" s="114">
        <f>amount_due*interest/12</f>
        <v>0</v>
      </c>
      <c r="F930" s="114">
        <f>IF(monthly_interest+amount_due&gt;regular_payment,regular_payment,monthly_interest+amount_due)</f>
        <v>0</v>
      </c>
      <c r="G930" s="114">
        <v>0</v>
      </c>
      <c r="H930" s="114">
        <f>additional_payment+scheduled</f>
        <v>0</v>
      </c>
      <c r="I930" s="114">
        <f>amount_due+monthly_interest-total_payment</f>
        <v>0</v>
      </c>
    </row>
    <row r="931" spans="1:9" x14ac:dyDescent="0.2">
      <c r="A931">
        <v>925</v>
      </c>
      <c r="B931" s="116">
        <v>69794</v>
      </c>
      <c r="D931" s="114">
        <f t="shared" si="15"/>
        <v>0</v>
      </c>
      <c r="E931" s="114">
        <f>amount_due*interest/12</f>
        <v>0</v>
      </c>
      <c r="F931" s="114">
        <f>IF(monthly_interest+amount_due&gt;regular_payment,regular_payment,monthly_interest+amount_due)</f>
        <v>0</v>
      </c>
      <c r="G931" s="114">
        <v>0</v>
      </c>
      <c r="H931" s="114">
        <f>additional_payment+scheduled</f>
        <v>0</v>
      </c>
      <c r="I931" s="114">
        <f>amount_due+monthly_interest-total_payment</f>
        <v>0</v>
      </c>
    </row>
    <row r="932" spans="1:9" x14ac:dyDescent="0.2">
      <c r="A932">
        <v>926</v>
      </c>
      <c r="B932" s="116">
        <v>69822</v>
      </c>
      <c r="D932" s="114">
        <f t="shared" si="15"/>
        <v>0</v>
      </c>
      <c r="E932" s="114">
        <f>amount_due*interest/12</f>
        <v>0</v>
      </c>
      <c r="F932" s="114">
        <f>IF(monthly_interest+amount_due&gt;regular_payment,regular_payment,monthly_interest+amount_due)</f>
        <v>0</v>
      </c>
      <c r="G932" s="114">
        <v>0</v>
      </c>
      <c r="H932" s="114">
        <f>additional_payment+scheduled</f>
        <v>0</v>
      </c>
      <c r="I932" s="114">
        <f>amount_due+monthly_interest-total_payment</f>
        <v>0</v>
      </c>
    </row>
    <row r="933" spans="1:9" x14ac:dyDescent="0.2">
      <c r="A933">
        <v>927</v>
      </c>
      <c r="B933" s="116">
        <v>69853</v>
      </c>
      <c r="D933" s="114">
        <f t="shared" si="15"/>
        <v>0</v>
      </c>
      <c r="E933" s="114">
        <f>amount_due*interest/12</f>
        <v>0</v>
      </c>
      <c r="F933" s="114">
        <f>IF(monthly_interest+amount_due&gt;regular_payment,regular_payment,monthly_interest+amount_due)</f>
        <v>0</v>
      </c>
      <c r="G933" s="114">
        <v>0</v>
      </c>
      <c r="H933" s="114">
        <f>additional_payment+scheduled</f>
        <v>0</v>
      </c>
      <c r="I933" s="114">
        <f>amount_due+monthly_interest-total_payment</f>
        <v>0</v>
      </c>
    </row>
    <row r="934" spans="1:9" x14ac:dyDescent="0.2">
      <c r="A934">
        <v>928</v>
      </c>
      <c r="B934" s="116">
        <v>69883</v>
      </c>
      <c r="D934" s="114">
        <f t="shared" si="15"/>
        <v>0</v>
      </c>
      <c r="E934" s="114">
        <f>amount_due*interest/12</f>
        <v>0</v>
      </c>
      <c r="F934" s="114">
        <f>IF(monthly_interest+amount_due&gt;regular_payment,regular_payment,monthly_interest+amount_due)</f>
        <v>0</v>
      </c>
      <c r="G934" s="114">
        <v>0</v>
      </c>
      <c r="H934" s="114">
        <f>additional_payment+scheduled</f>
        <v>0</v>
      </c>
      <c r="I934" s="114">
        <f>amount_due+monthly_interest-total_payment</f>
        <v>0</v>
      </c>
    </row>
    <row r="935" spans="1:9" x14ac:dyDescent="0.2">
      <c r="A935">
        <v>929</v>
      </c>
      <c r="B935" s="116">
        <v>69914</v>
      </c>
      <c r="D935" s="114">
        <f t="shared" si="15"/>
        <v>0</v>
      </c>
      <c r="E935" s="114">
        <f>amount_due*interest/12</f>
        <v>0</v>
      </c>
      <c r="F935" s="114">
        <f>IF(monthly_interest+amount_due&gt;regular_payment,regular_payment,monthly_interest+amount_due)</f>
        <v>0</v>
      </c>
      <c r="G935" s="114">
        <v>0</v>
      </c>
      <c r="H935" s="114">
        <f>additional_payment+scheduled</f>
        <v>0</v>
      </c>
      <c r="I935" s="114">
        <f>amount_due+monthly_interest-total_payment</f>
        <v>0</v>
      </c>
    </row>
    <row r="936" spans="1:9" x14ac:dyDescent="0.2">
      <c r="A936">
        <v>930</v>
      </c>
      <c r="B936" s="116">
        <v>69944</v>
      </c>
      <c r="D936" s="114">
        <f t="shared" si="15"/>
        <v>0</v>
      </c>
      <c r="E936" s="114">
        <f>amount_due*interest/12</f>
        <v>0</v>
      </c>
      <c r="F936" s="114">
        <f>IF(monthly_interest+amount_due&gt;regular_payment,regular_payment,monthly_interest+amount_due)</f>
        <v>0</v>
      </c>
      <c r="G936" s="114">
        <v>0</v>
      </c>
      <c r="H936" s="114">
        <f>additional_payment+scheduled</f>
        <v>0</v>
      </c>
      <c r="I936" s="114">
        <f>amount_due+monthly_interest-total_payment</f>
        <v>0</v>
      </c>
    </row>
    <row r="937" spans="1:9" x14ac:dyDescent="0.2">
      <c r="A937">
        <v>931</v>
      </c>
      <c r="B937" s="116">
        <v>69975</v>
      </c>
      <c r="D937" s="114">
        <f t="shared" si="15"/>
        <v>0</v>
      </c>
      <c r="E937" s="114">
        <f>amount_due*interest/12</f>
        <v>0</v>
      </c>
      <c r="F937" s="114">
        <f>IF(monthly_interest+amount_due&gt;regular_payment,regular_payment,monthly_interest+amount_due)</f>
        <v>0</v>
      </c>
      <c r="G937" s="114">
        <v>0</v>
      </c>
      <c r="H937" s="114">
        <f>additional_payment+scheduled</f>
        <v>0</v>
      </c>
      <c r="I937" s="114">
        <f>amount_due+monthly_interest-total_payment</f>
        <v>0</v>
      </c>
    </row>
    <row r="938" spans="1:9" x14ac:dyDescent="0.2">
      <c r="A938">
        <v>932</v>
      </c>
      <c r="B938" s="116">
        <v>70006</v>
      </c>
      <c r="D938" s="114">
        <f t="shared" si="15"/>
        <v>0</v>
      </c>
      <c r="E938" s="114">
        <f>amount_due*interest/12</f>
        <v>0</v>
      </c>
      <c r="F938" s="114">
        <f>IF(monthly_interest+amount_due&gt;regular_payment,regular_payment,monthly_interest+amount_due)</f>
        <v>0</v>
      </c>
      <c r="G938" s="114">
        <v>0</v>
      </c>
      <c r="H938" s="114">
        <f>additional_payment+scheduled</f>
        <v>0</v>
      </c>
      <c r="I938" s="114">
        <f>amount_due+monthly_interest-total_payment</f>
        <v>0</v>
      </c>
    </row>
    <row r="939" spans="1:9" x14ac:dyDescent="0.2">
      <c r="A939">
        <v>933</v>
      </c>
      <c r="B939" s="116">
        <v>70036</v>
      </c>
      <c r="D939" s="114">
        <f t="shared" si="15"/>
        <v>0</v>
      </c>
      <c r="E939" s="114">
        <f>amount_due*interest/12</f>
        <v>0</v>
      </c>
      <c r="F939" s="114">
        <f>IF(monthly_interest+amount_due&gt;regular_payment,regular_payment,monthly_interest+amount_due)</f>
        <v>0</v>
      </c>
      <c r="G939" s="114">
        <v>0</v>
      </c>
      <c r="H939" s="114">
        <f>additional_payment+scheduled</f>
        <v>0</v>
      </c>
      <c r="I939" s="114">
        <f>amount_due+monthly_interest-total_payment</f>
        <v>0</v>
      </c>
    </row>
    <row r="940" spans="1:9" x14ac:dyDescent="0.2">
      <c r="A940">
        <v>934</v>
      </c>
      <c r="B940" s="116">
        <v>70067</v>
      </c>
      <c r="D940" s="114">
        <f t="shared" si="15"/>
        <v>0</v>
      </c>
      <c r="E940" s="114">
        <f>amount_due*interest/12</f>
        <v>0</v>
      </c>
      <c r="F940" s="114">
        <f>IF(monthly_interest+amount_due&gt;regular_payment,regular_payment,monthly_interest+amount_due)</f>
        <v>0</v>
      </c>
      <c r="G940" s="114">
        <v>0</v>
      </c>
      <c r="H940" s="114">
        <f>additional_payment+scheduled</f>
        <v>0</v>
      </c>
      <c r="I940" s="114">
        <f>amount_due+monthly_interest-total_payment</f>
        <v>0</v>
      </c>
    </row>
    <row r="941" spans="1:9" x14ac:dyDescent="0.2">
      <c r="A941">
        <v>935</v>
      </c>
      <c r="B941" s="116">
        <v>70097</v>
      </c>
      <c r="D941" s="114">
        <f t="shared" si="15"/>
        <v>0</v>
      </c>
      <c r="E941" s="114">
        <f>amount_due*interest/12</f>
        <v>0</v>
      </c>
      <c r="F941" s="114">
        <f>IF(monthly_interest+amount_due&gt;regular_payment,regular_payment,monthly_interest+amount_due)</f>
        <v>0</v>
      </c>
      <c r="G941" s="114">
        <v>0</v>
      </c>
      <c r="H941" s="114">
        <f>additional_payment+scheduled</f>
        <v>0</v>
      </c>
      <c r="I941" s="114">
        <f>amount_due+monthly_interest-total_payment</f>
        <v>0</v>
      </c>
    </row>
    <row r="942" spans="1:9" x14ac:dyDescent="0.2">
      <c r="A942">
        <v>936</v>
      </c>
      <c r="B942" s="116">
        <v>70128</v>
      </c>
      <c r="D942" s="114">
        <f t="shared" si="15"/>
        <v>0</v>
      </c>
      <c r="E942" s="114">
        <f>amount_due*interest/12</f>
        <v>0</v>
      </c>
      <c r="F942" s="114">
        <f>IF(monthly_interest+amount_due&gt;regular_payment,regular_payment,monthly_interest+amount_due)</f>
        <v>0</v>
      </c>
      <c r="G942" s="114">
        <v>0</v>
      </c>
      <c r="H942" s="114">
        <f>additional_payment+scheduled</f>
        <v>0</v>
      </c>
      <c r="I942" s="114">
        <f>amount_due+monthly_interest-total_payment</f>
        <v>0</v>
      </c>
    </row>
    <row r="943" spans="1:9" x14ac:dyDescent="0.2">
      <c r="A943">
        <v>937</v>
      </c>
      <c r="B943" s="116">
        <v>70159</v>
      </c>
      <c r="D943" s="114">
        <f t="shared" si="15"/>
        <v>0</v>
      </c>
      <c r="E943" s="114">
        <f>amount_due*interest/12</f>
        <v>0</v>
      </c>
      <c r="F943" s="114">
        <f>IF(monthly_interest+amount_due&gt;regular_payment,regular_payment,monthly_interest+amount_due)</f>
        <v>0</v>
      </c>
      <c r="G943" s="114">
        <v>0</v>
      </c>
      <c r="H943" s="114">
        <f>additional_payment+scheduled</f>
        <v>0</v>
      </c>
      <c r="I943" s="114">
        <f>amount_due+monthly_interest-total_payment</f>
        <v>0</v>
      </c>
    </row>
    <row r="944" spans="1:9" x14ac:dyDescent="0.2">
      <c r="A944">
        <v>938</v>
      </c>
      <c r="B944" s="116">
        <v>70188</v>
      </c>
      <c r="D944" s="114">
        <f t="shared" si="15"/>
        <v>0</v>
      </c>
      <c r="E944" s="114">
        <f>amount_due*interest/12</f>
        <v>0</v>
      </c>
      <c r="F944" s="114">
        <f>IF(monthly_interest+amount_due&gt;regular_payment,regular_payment,monthly_interest+amount_due)</f>
        <v>0</v>
      </c>
      <c r="G944" s="114">
        <v>0</v>
      </c>
      <c r="H944" s="114">
        <f>additional_payment+scheduled</f>
        <v>0</v>
      </c>
      <c r="I944" s="114">
        <f>amount_due+monthly_interest-total_payment</f>
        <v>0</v>
      </c>
    </row>
    <row r="945" spans="1:9" x14ac:dyDescent="0.2">
      <c r="A945">
        <v>939</v>
      </c>
      <c r="B945" s="116">
        <v>70219</v>
      </c>
      <c r="D945" s="114">
        <f t="shared" si="15"/>
        <v>0</v>
      </c>
      <c r="E945" s="114">
        <f>amount_due*interest/12</f>
        <v>0</v>
      </c>
      <c r="F945" s="114">
        <f>IF(monthly_interest+amount_due&gt;regular_payment,regular_payment,monthly_interest+amount_due)</f>
        <v>0</v>
      </c>
      <c r="G945" s="114">
        <v>0</v>
      </c>
      <c r="H945" s="114">
        <f>additional_payment+scheduled</f>
        <v>0</v>
      </c>
      <c r="I945" s="114">
        <f>amount_due+monthly_interest-total_payment</f>
        <v>0</v>
      </c>
    </row>
    <row r="946" spans="1:9" x14ac:dyDescent="0.2">
      <c r="A946">
        <v>940</v>
      </c>
      <c r="B946" s="116">
        <v>70249</v>
      </c>
      <c r="D946" s="114">
        <f t="shared" si="15"/>
        <v>0</v>
      </c>
      <c r="E946" s="114">
        <f>amount_due*interest/12</f>
        <v>0</v>
      </c>
      <c r="F946" s="114">
        <f>IF(monthly_interest+amount_due&gt;regular_payment,regular_payment,monthly_interest+amount_due)</f>
        <v>0</v>
      </c>
      <c r="G946" s="114">
        <v>0</v>
      </c>
      <c r="H946" s="114">
        <f>additional_payment+scheduled</f>
        <v>0</v>
      </c>
      <c r="I946" s="114">
        <f>amount_due+monthly_interest-total_payment</f>
        <v>0</v>
      </c>
    </row>
    <row r="947" spans="1:9" x14ac:dyDescent="0.2">
      <c r="A947">
        <v>941</v>
      </c>
      <c r="B947" s="116">
        <v>70280</v>
      </c>
      <c r="D947" s="114">
        <f t="shared" si="15"/>
        <v>0</v>
      </c>
      <c r="E947" s="114">
        <f>amount_due*interest/12</f>
        <v>0</v>
      </c>
      <c r="F947" s="114">
        <f>IF(monthly_interest+amount_due&gt;regular_payment,regular_payment,monthly_interest+amount_due)</f>
        <v>0</v>
      </c>
      <c r="G947" s="114">
        <v>0</v>
      </c>
      <c r="H947" s="114">
        <f>additional_payment+scheduled</f>
        <v>0</v>
      </c>
      <c r="I947" s="114">
        <f>amount_due+monthly_interest-total_payment</f>
        <v>0</v>
      </c>
    </row>
    <row r="948" spans="1:9" x14ac:dyDescent="0.2">
      <c r="A948">
        <v>942</v>
      </c>
      <c r="B948" s="116">
        <v>70310</v>
      </c>
      <c r="D948" s="114">
        <f t="shared" si="15"/>
        <v>0</v>
      </c>
      <c r="E948" s="114">
        <f>amount_due*interest/12</f>
        <v>0</v>
      </c>
      <c r="F948" s="114">
        <f>IF(monthly_interest+amount_due&gt;regular_payment,regular_payment,monthly_interest+amount_due)</f>
        <v>0</v>
      </c>
      <c r="G948" s="114">
        <v>0</v>
      </c>
      <c r="H948" s="114">
        <f>additional_payment+scheduled</f>
        <v>0</v>
      </c>
      <c r="I948" s="114">
        <f>amount_due+monthly_interest-total_payment</f>
        <v>0</v>
      </c>
    </row>
    <row r="949" spans="1:9" x14ac:dyDescent="0.2">
      <c r="A949">
        <v>943</v>
      </c>
      <c r="B949" s="116">
        <v>70341</v>
      </c>
      <c r="D949" s="114">
        <f t="shared" si="15"/>
        <v>0</v>
      </c>
      <c r="E949" s="114">
        <f>amount_due*interest/12</f>
        <v>0</v>
      </c>
      <c r="F949" s="114">
        <f>IF(monthly_interest+amount_due&gt;regular_payment,regular_payment,monthly_interest+amount_due)</f>
        <v>0</v>
      </c>
      <c r="G949" s="114">
        <v>0</v>
      </c>
      <c r="H949" s="114">
        <f>additional_payment+scheduled</f>
        <v>0</v>
      </c>
      <c r="I949" s="114">
        <f>amount_due+monthly_interest-total_payment</f>
        <v>0</v>
      </c>
    </row>
    <row r="950" spans="1:9" x14ac:dyDescent="0.2">
      <c r="A950">
        <v>944</v>
      </c>
      <c r="B950" s="116">
        <v>70372</v>
      </c>
      <c r="D950" s="114">
        <f t="shared" si="15"/>
        <v>0</v>
      </c>
      <c r="E950" s="114">
        <f>amount_due*interest/12</f>
        <v>0</v>
      </c>
      <c r="F950" s="114">
        <f>IF(monthly_interest+amount_due&gt;regular_payment,regular_payment,monthly_interest+amount_due)</f>
        <v>0</v>
      </c>
      <c r="G950" s="114">
        <v>0</v>
      </c>
      <c r="H950" s="114">
        <f>additional_payment+scheduled</f>
        <v>0</v>
      </c>
      <c r="I950" s="114">
        <f>amount_due+monthly_interest-total_payment</f>
        <v>0</v>
      </c>
    </row>
    <row r="951" spans="1:9" x14ac:dyDescent="0.2">
      <c r="A951">
        <v>945</v>
      </c>
      <c r="B951" s="116">
        <v>70402</v>
      </c>
      <c r="D951" s="114">
        <f t="shared" si="15"/>
        <v>0</v>
      </c>
      <c r="E951" s="114">
        <f>amount_due*interest/12</f>
        <v>0</v>
      </c>
      <c r="F951" s="114">
        <f>IF(monthly_interest+amount_due&gt;regular_payment,regular_payment,monthly_interest+amount_due)</f>
        <v>0</v>
      </c>
      <c r="G951" s="114">
        <v>0</v>
      </c>
      <c r="H951" s="114">
        <f>additional_payment+scheduled</f>
        <v>0</v>
      </c>
      <c r="I951" s="114">
        <f>amount_due+monthly_interest-total_payment</f>
        <v>0</v>
      </c>
    </row>
    <row r="952" spans="1:9" x14ac:dyDescent="0.2">
      <c r="A952">
        <v>946</v>
      </c>
      <c r="B952" s="116">
        <v>70433</v>
      </c>
      <c r="D952" s="114">
        <f t="shared" si="15"/>
        <v>0</v>
      </c>
      <c r="E952" s="114">
        <f>amount_due*interest/12</f>
        <v>0</v>
      </c>
      <c r="F952" s="114">
        <f>IF(monthly_interest+amount_due&gt;regular_payment,regular_payment,monthly_interest+amount_due)</f>
        <v>0</v>
      </c>
      <c r="G952" s="114">
        <v>0</v>
      </c>
      <c r="H952" s="114">
        <f>additional_payment+scheduled</f>
        <v>0</v>
      </c>
      <c r="I952" s="114">
        <f>amount_due+monthly_interest-total_payment</f>
        <v>0</v>
      </c>
    </row>
    <row r="953" spans="1:9" x14ac:dyDescent="0.2">
      <c r="A953">
        <v>947</v>
      </c>
      <c r="B953" s="116">
        <v>70463</v>
      </c>
      <c r="D953" s="114">
        <f t="shared" si="15"/>
        <v>0</v>
      </c>
      <c r="E953" s="114">
        <f>amount_due*interest/12</f>
        <v>0</v>
      </c>
      <c r="F953" s="114">
        <f>IF(monthly_interest+amount_due&gt;regular_payment,regular_payment,monthly_interest+amount_due)</f>
        <v>0</v>
      </c>
      <c r="G953" s="114">
        <v>0</v>
      </c>
      <c r="H953" s="114">
        <f>additional_payment+scheduled</f>
        <v>0</v>
      </c>
      <c r="I953" s="114">
        <f>amount_due+monthly_interest-total_payment</f>
        <v>0</v>
      </c>
    </row>
    <row r="954" spans="1:9" x14ac:dyDescent="0.2">
      <c r="A954">
        <v>948</v>
      </c>
      <c r="B954" s="116">
        <v>70494</v>
      </c>
      <c r="D954" s="114">
        <f t="shared" ref="D954:D999" si="16">I953</f>
        <v>0</v>
      </c>
      <c r="E954" s="114">
        <f>amount_due*interest/12</f>
        <v>0</v>
      </c>
      <c r="F954" s="114">
        <f>IF(monthly_interest+amount_due&gt;regular_payment,regular_payment,monthly_interest+amount_due)</f>
        <v>0</v>
      </c>
      <c r="G954" s="114">
        <v>0</v>
      </c>
      <c r="H954" s="114">
        <f>additional_payment+scheduled</f>
        <v>0</v>
      </c>
      <c r="I954" s="114">
        <f>amount_due+monthly_interest-total_payment</f>
        <v>0</v>
      </c>
    </row>
    <row r="955" spans="1:9" x14ac:dyDescent="0.2">
      <c r="A955">
        <v>949</v>
      </c>
      <c r="B955" s="116">
        <v>70525</v>
      </c>
      <c r="D955" s="114">
        <f t="shared" si="16"/>
        <v>0</v>
      </c>
      <c r="E955" s="114">
        <f>amount_due*interest/12</f>
        <v>0</v>
      </c>
      <c r="F955" s="114">
        <f>IF(monthly_interest+amount_due&gt;regular_payment,regular_payment,monthly_interest+amount_due)</f>
        <v>0</v>
      </c>
      <c r="G955" s="114">
        <v>0</v>
      </c>
      <c r="H955" s="114">
        <f>additional_payment+scheduled</f>
        <v>0</v>
      </c>
      <c r="I955" s="114">
        <f>amount_due+monthly_interest-total_payment</f>
        <v>0</v>
      </c>
    </row>
    <row r="956" spans="1:9" x14ac:dyDescent="0.2">
      <c r="A956">
        <v>950</v>
      </c>
      <c r="B956" s="116">
        <v>70553</v>
      </c>
      <c r="D956" s="114">
        <f t="shared" si="16"/>
        <v>0</v>
      </c>
      <c r="E956" s="114">
        <f>amount_due*interest/12</f>
        <v>0</v>
      </c>
      <c r="F956" s="114">
        <f>IF(monthly_interest+amount_due&gt;regular_payment,regular_payment,monthly_interest+amount_due)</f>
        <v>0</v>
      </c>
      <c r="G956" s="114">
        <v>0</v>
      </c>
      <c r="H956" s="114">
        <f>additional_payment+scheduled</f>
        <v>0</v>
      </c>
      <c r="I956" s="114">
        <f>amount_due+monthly_interest-total_payment</f>
        <v>0</v>
      </c>
    </row>
    <row r="957" spans="1:9" x14ac:dyDescent="0.2">
      <c r="A957">
        <v>951</v>
      </c>
      <c r="B957" s="116">
        <v>70584</v>
      </c>
      <c r="D957" s="114">
        <f t="shared" si="16"/>
        <v>0</v>
      </c>
      <c r="E957" s="114">
        <f>amount_due*interest/12</f>
        <v>0</v>
      </c>
      <c r="F957" s="114">
        <f>IF(monthly_interest+amount_due&gt;regular_payment,regular_payment,monthly_interest+amount_due)</f>
        <v>0</v>
      </c>
      <c r="G957" s="114">
        <v>0</v>
      </c>
      <c r="H957" s="114">
        <f>additional_payment+scheduled</f>
        <v>0</v>
      </c>
      <c r="I957" s="114">
        <f>amount_due+monthly_interest-total_payment</f>
        <v>0</v>
      </c>
    </row>
    <row r="958" spans="1:9" x14ac:dyDescent="0.2">
      <c r="A958">
        <v>952</v>
      </c>
      <c r="B958" s="116">
        <v>70614</v>
      </c>
      <c r="D958" s="114">
        <f t="shared" si="16"/>
        <v>0</v>
      </c>
      <c r="E958" s="114">
        <f>amount_due*interest/12</f>
        <v>0</v>
      </c>
      <c r="F958" s="114">
        <f>IF(monthly_interest+amount_due&gt;regular_payment,regular_payment,monthly_interest+amount_due)</f>
        <v>0</v>
      </c>
      <c r="G958" s="114">
        <v>0</v>
      </c>
      <c r="H958" s="114">
        <f>additional_payment+scheduled</f>
        <v>0</v>
      </c>
      <c r="I958" s="114">
        <f>amount_due+monthly_interest-total_payment</f>
        <v>0</v>
      </c>
    </row>
    <row r="959" spans="1:9" x14ac:dyDescent="0.2">
      <c r="A959">
        <v>953</v>
      </c>
      <c r="B959" s="116">
        <v>70645</v>
      </c>
      <c r="D959" s="114">
        <f t="shared" si="16"/>
        <v>0</v>
      </c>
      <c r="E959" s="114">
        <f>amount_due*interest/12</f>
        <v>0</v>
      </c>
      <c r="F959" s="114">
        <f>IF(monthly_interest+amount_due&gt;regular_payment,regular_payment,monthly_interest+amount_due)</f>
        <v>0</v>
      </c>
      <c r="G959" s="114">
        <v>0</v>
      </c>
      <c r="H959" s="114">
        <f>additional_payment+scheduled</f>
        <v>0</v>
      </c>
      <c r="I959" s="114">
        <f>amount_due+monthly_interest-total_payment</f>
        <v>0</v>
      </c>
    </row>
    <row r="960" spans="1:9" x14ac:dyDescent="0.2">
      <c r="A960">
        <v>954</v>
      </c>
      <c r="B960" s="116">
        <v>70675</v>
      </c>
      <c r="D960" s="114">
        <f t="shared" si="16"/>
        <v>0</v>
      </c>
      <c r="E960" s="114">
        <f>amount_due*interest/12</f>
        <v>0</v>
      </c>
      <c r="F960" s="114">
        <f>IF(monthly_interest+amount_due&gt;regular_payment,regular_payment,monthly_interest+amount_due)</f>
        <v>0</v>
      </c>
      <c r="G960" s="114">
        <v>0</v>
      </c>
      <c r="H960" s="114">
        <f>additional_payment+scheduled</f>
        <v>0</v>
      </c>
      <c r="I960" s="114">
        <f>amount_due+monthly_interest-total_payment</f>
        <v>0</v>
      </c>
    </row>
    <row r="961" spans="1:9" x14ac:dyDescent="0.2">
      <c r="A961">
        <v>955</v>
      </c>
      <c r="B961" s="116">
        <v>70706</v>
      </c>
      <c r="D961" s="114">
        <f t="shared" si="16"/>
        <v>0</v>
      </c>
      <c r="E961" s="114">
        <f>amount_due*interest/12</f>
        <v>0</v>
      </c>
      <c r="F961" s="114">
        <f>IF(monthly_interest+amount_due&gt;regular_payment,regular_payment,monthly_interest+amount_due)</f>
        <v>0</v>
      </c>
      <c r="G961" s="114">
        <v>0</v>
      </c>
      <c r="H961" s="114">
        <f>additional_payment+scheduled</f>
        <v>0</v>
      </c>
      <c r="I961" s="114">
        <f>amount_due+monthly_interest-total_payment</f>
        <v>0</v>
      </c>
    </row>
    <row r="962" spans="1:9" x14ac:dyDescent="0.2">
      <c r="A962">
        <v>956</v>
      </c>
      <c r="B962" s="116">
        <v>70737</v>
      </c>
      <c r="D962" s="114">
        <f t="shared" si="16"/>
        <v>0</v>
      </c>
      <c r="E962" s="114">
        <f>amount_due*interest/12</f>
        <v>0</v>
      </c>
      <c r="F962" s="114">
        <f>IF(monthly_interest+amount_due&gt;regular_payment,regular_payment,monthly_interest+amount_due)</f>
        <v>0</v>
      </c>
      <c r="G962" s="114">
        <v>0</v>
      </c>
      <c r="H962" s="114">
        <f>additional_payment+scheduled</f>
        <v>0</v>
      </c>
      <c r="I962" s="114">
        <f>amount_due+monthly_interest-total_payment</f>
        <v>0</v>
      </c>
    </row>
    <row r="963" spans="1:9" x14ac:dyDescent="0.2">
      <c r="A963">
        <v>957</v>
      </c>
      <c r="B963" s="116">
        <v>70767</v>
      </c>
      <c r="D963" s="114">
        <f t="shared" si="16"/>
        <v>0</v>
      </c>
      <c r="E963" s="114">
        <f>amount_due*interest/12</f>
        <v>0</v>
      </c>
      <c r="F963" s="114">
        <f>IF(monthly_interest+amount_due&gt;regular_payment,regular_payment,monthly_interest+amount_due)</f>
        <v>0</v>
      </c>
      <c r="G963" s="114">
        <v>0</v>
      </c>
      <c r="H963" s="114">
        <f>additional_payment+scheduled</f>
        <v>0</v>
      </c>
      <c r="I963" s="114">
        <f>amount_due+monthly_interest-total_payment</f>
        <v>0</v>
      </c>
    </row>
    <row r="964" spans="1:9" x14ac:dyDescent="0.2">
      <c r="A964">
        <v>958</v>
      </c>
      <c r="B964" s="116">
        <v>70798</v>
      </c>
      <c r="D964" s="114">
        <f t="shared" si="16"/>
        <v>0</v>
      </c>
      <c r="E964" s="114">
        <f>amount_due*interest/12</f>
        <v>0</v>
      </c>
      <c r="F964" s="114">
        <f>IF(monthly_interest+amount_due&gt;regular_payment,regular_payment,monthly_interest+amount_due)</f>
        <v>0</v>
      </c>
      <c r="G964" s="114">
        <v>0</v>
      </c>
      <c r="H964" s="114">
        <f>additional_payment+scheduled</f>
        <v>0</v>
      </c>
      <c r="I964" s="114">
        <f>amount_due+monthly_interest-total_payment</f>
        <v>0</v>
      </c>
    </row>
    <row r="965" spans="1:9" x14ac:dyDescent="0.2">
      <c r="A965">
        <v>959</v>
      </c>
      <c r="B965" s="116">
        <v>70828</v>
      </c>
      <c r="D965" s="114">
        <f t="shared" si="16"/>
        <v>0</v>
      </c>
      <c r="E965" s="114">
        <f>amount_due*interest/12</f>
        <v>0</v>
      </c>
      <c r="F965" s="114">
        <f>IF(monthly_interest+amount_due&gt;regular_payment,regular_payment,monthly_interest+amount_due)</f>
        <v>0</v>
      </c>
      <c r="G965" s="114">
        <v>0</v>
      </c>
      <c r="H965" s="114">
        <f>additional_payment+scheduled</f>
        <v>0</v>
      </c>
      <c r="I965" s="114">
        <f>amount_due+monthly_interest-total_payment</f>
        <v>0</v>
      </c>
    </row>
    <row r="966" spans="1:9" x14ac:dyDescent="0.2">
      <c r="A966">
        <v>960</v>
      </c>
      <c r="B966" s="116">
        <v>70859</v>
      </c>
      <c r="D966" s="114">
        <f t="shared" si="16"/>
        <v>0</v>
      </c>
      <c r="E966" s="114">
        <f>amount_due*interest/12</f>
        <v>0</v>
      </c>
      <c r="F966" s="114">
        <f>IF(monthly_interest+amount_due&gt;regular_payment,regular_payment,monthly_interest+amount_due)</f>
        <v>0</v>
      </c>
      <c r="G966" s="114">
        <v>0</v>
      </c>
      <c r="H966" s="114">
        <f>additional_payment+scheduled</f>
        <v>0</v>
      </c>
      <c r="I966" s="114">
        <f>amount_due+monthly_interest-total_payment</f>
        <v>0</v>
      </c>
    </row>
    <row r="967" spans="1:9" x14ac:dyDescent="0.2">
      <c r="A967">
        <v>961</v>
      </c>
      <c r="B967" s="116">
        <v>70890</v>
      </c>
      <c r="D967" s="114">
        <f t="shared" si="16"/>
        <v>0</v>
      </c>
      <c r="E967" s="114">
        <f>amount_due*interest/12</f>
        <v>0</v>
      </c>
      <c r="F967" s="114">
        <f>IF(monthly_interest+amount_due&gt;regular_payment,regular_payment,monthly_interest+amount_due)</f>
        <v>0</v>
      </c>
      <c r="G967" s="114">
        <v>0</v>
      </c>
      <c r="H967" s="114">
        <f>additional_payment+scheduled</f>
        <v>0</v>
      </c>
      <c r="I967" s="114">
        <f>amount_due+monthly_interest-total_payment</f>
        <v>0</v>
      </c>
    </row>
    <row r="968" spans="1:9" x14ac:dyDescent="0.2">
      <c r="A968">
        <v>962</v>
      </c>
      <c r="B968" s="116">
        <v>70918</v>
      </c>
      <c r="D968" s="114">
        <f t="shared" si="16"/>
        <v>0</v>
      </c>
      <c r="E968" s="114">
        <f>amount_due*interest/12</f>
        <v>0</v>
      </c>
      <c r="F968" s="114">
        <f>IF(monthly_interest+amount_due&gt;regular_payment,regular_payment,monthly_interest+amount_due)</f>
        <v>0</v>
      </c>
      <c r="G968" s="114">
        <v>0</v>
      </c>
      <c r="H968" s="114">
        <f>additional_payment+scheduled</f>
        <v>0</v>
      </c>
      <c r="I968" s="114">
        <f>amount_due+monthly_interest-total_payment</f>
        <v>0</v>
      </c>
    </row>
    <row r="969" spans="1:9" x14ac:dyDescent="0.2">
      <c r="A969">
        <v>963</v>
      </c>
      <c r="B969" s="116">
        <v>70949</v>
      </c>
      <c r="D969" s="114">
        <f t="shared" si="16"/>
        <v>0</v>
      </c>
      <c r="E969" s="114">
        <f>amount_due*interest/12</f>
        <v>0</v>
      </c>
      <c r="F969" s="114">
        <f>IF(monthly_interest+amount_due&gt;regular_payment,regular_payment,monthly_interest+amount_due)</f>
        <v>0</v>
      </c>
      <c r="G969" s="114">
        <v>0</v>
      </c>
      <c r="H969" s="114">
        <f>additional_payment+scheduled</f>
        <v>0</v>
      </c>
      <c r="I969" s="114">
        <f>amount_due+monthly_interest-total_payment</f>
        <v>0</v>
      </c>
    </row>
    <row r="970" spans="1:9" x14ac:dyDescent="0.2">
      <c r="A970">
        <v>964</v>
      </c>
      <c r="B970" s="116">
        <v>70979</v>
      </c>
      <c r="D970" s="114">
        <f t="shared" si="16"/>
        <v>0</v>
      </c>
      <c r="E970" s="114">
        <f>amount_due*interest/12</f>
        <v>0</v>
      </c>
      <c r="F970" s="114">
        <f>IF(monthly_interest+amount_due&gt;regular_payment,regular_payment,monthly_interest+amount_due)</f>
        <v>0</v>
      </c>
      <c r="G970" s="114">
        <v>0</v>
      </c>
      <c r="H970" s="114">
        <f>additional_payment+scheduled</f>
        <v>0</v>
      </c>
      <c r="I970" s="114">
        <f>amount_due+monthly_interest-total_payment</f>
        <v>0</v>
      </c>
    </row>
    <row r="971" spans="1:9" x14ac:dyDescent="0.2">
      <c r="A971">
        <v>965</v>
      </c>
      <c r="B971" s="116">
        <v>71010</v>
      </c>
      <c r="D971" s="114">
        <f t="shared" si="16"/>
        <v>0</v>
      </c>
      <c r="E971" s="114">
        <f>amount_due*interest/12</f>
        <v>0</v>
      </c>
      <c r="F971" s="114">
        <f>IF(monthly_interest+amount_due&gt;regular_payment,regular_payment,monthly_interest+amount_due)</f>
        <v>0</v>
      </c>
      <c r="G971" s="114">
        <v>0</v>
      </c>
      <c r="H971" s="114">
        <f>additional_payment+scheduled</f>
        <v>0</v>
      </c>
      <c r="I971" s="114">
        <f>amount_due+monthly_interest-total_payment</f>
        <v>0</v>
      </c>
    </row>
    <row r="972" spans="1:9" x14ac:dyDescent="0.2">
      <c r="A972">
        <v>966</v>
      </c>
      <c r="B972" s="116">
        <v>71040</v>
      </c>
      <c r="D972" s="114">
        <f t="shared" si="16"/>
        <v>0</v>
      </c>
      <c r="E972" s="114">
        <f>amount_due*interest/12</f>
        <v>0</v>
      </c>
      <c r="F972" s="114">
        <f>IF(monthly_interest+amount_due&gt;regular_payment,regular_payment,monthly_interest+amount_due)</f>
        <v>0</v>
      </c>
      <c r="G972" s="114">
        <v>0</v>
      </c>
      <c r="H972" s="114">
        <f>additional_payment+scheduled</f>
        <v>0</v>
      </c>
      <c r="I972" s="114">
        <f>amount_due+monthly_interest-total_payment</f>
        <v>0</v>
      </c>
    </row>
    <row r="973" spans="1:9" x14ac:dyDescent="0.2">
      <c r="A973">
        <v>967</v>
      </c>
      <c r="B973" s="116">
        <v>71071</v>
      </c>
      <c r="D973" s="114">
        <f t="shared" si="16"/>
        <v>0</v>
      </c>
      <c r="E973" s="114">
        <f>amount_due*interest/12</f>
        <v>0</v>
      </c>
      <c r="F973" s="114">
        <f>IF(monthly_interest+amount_due&gt;regular_payment,regular_payment,monthly_interest+amount_due)</f>
        <v>0</v>
      </c>
      <c r="G973" s="114">
        <v>0</v>
      </c>
      <c r="H973" s="114">
        <f>additional_payment+scheduled</f>
        <v>0</v>
      </c>
      <c r="I973" s="114">
        <f>amount_due+monthly_interest-total_payment</f>
        <v>0</v>
      </c>
    </row>
    <row r="974" spans="1:9" x14ac:dyDescent="0.2">
      <c r="A974">
        <v>968</v>
      </c>
      <c r="B974" s="116">
        <v>71102</v>
      </c>
      <c r="D974" s="114">
        <f t="shared" si="16"/>
        <v>0</v>
      </c>
      <c r="E974" s="114">
        <f>amount_due*interest/12</f>
        <v>0</v>
      </c>
      <c r="F974" s="114">
        <f>IF(monthly_interest+amount_due&gt;regular_payment,regular_payment,monthly_interest+amount_due)</f>
        <v>0</v>
      </c>
      <c r="G974" s="114">
        <v>0</v>
      </c>
      <c r="H974" s="114">
        <f>additional_payment+scheduled</f>
        <v>0</v>
      </c>
      <c r="I974" s="114">
        <f>amount_due+monthly_interest-total_payment</f>
        <v>0</v>
      </c>
    </row>
    <row r="975" spans="1:9" x14ac:dyDescent="0.2">
      <c r="A975">
        <v>969</v>
      </c>
      <c r="B975" s="116">
        <v>71132</v>
      </c>
      <c r="D975" s="114">
        <f t="shared" si="16"/>
        <v>0</v>
      </c>
      <c r="E975" s="114">
        <f>amount_due*interest/12</f>
        <v>0</v>
      </c>
      <c r="F975" s="114">
        <f>IF(monthly_interest+amount_due&gt;regular_payment,regular_payment,monthly_interest+amount_due)</f>
        <v>0</v>
      </c>
      <c r="G975" s="114">
        <v>0</v>
      </c>
      <c r="H975" s="114">
        <f>additional_payment+scheduled</f>
        <v>0</v>
      </c>
      <c r="I975" s="114">
        <f>amount_due+monthly_interest-total_payment</f>
        <v>0</v>
      </c>
    </row>
    <row r="976" spans="1:9" x14ac:dyDescent="0.2">
      <c r="A976">
        <v>970</v>
      </c>
      <c r="B976" s="116">
        <v>71163</v>
      </c>
      <c r="D976" s="114">
        <f t="shared" si="16"/>
        <v>0</v>
      </c>
      <c r="E976" s="114">
        <f>amount_due*interest/12</f>
        <v>0</v>
      </c>
      <c r="F976" s="114">
        <f>IF(monthly_interest+amount_due&gt;regular_payment,regular_payment,monthly_interest+amount_due)</f>
        <v>0</v>
      </c>
      <c r="G976" s="114">
        <v>0</v>
      </c>
      <c r="H976" s="114">
        <f>additional_payment+scheduled</f>
        <v>0</v>
      </c>
      <c r="I976" s="114">
        <f>amount_due+monthly_interest-total_payment</f>
        <v>0</v>
      </c>
    </row>
    <row r="977" spans="1:9" x14ac:dyDescent="0.2">
      <c r="A977">
        <v>971</v>
      </c>
      <c r="B977" s="116">
        <v>71193</v>
      </c>
      <c r="D977" s="114">
        <f t="shared" si="16"/>
        <v>0</v>
      </c>
      <c r="E977" s="114">
        <f>amount_due*interest/12</f>
        <v>0</v>
      </c>
      <c r="F977" s="114">
        <f>IF(monthly_interest+amount_due&gt;regular_payment,regular_payment,monthly_interest+amount_due)</f>
        <v>0</v>
      </c>
      <c r="G977" s="114">
        <v>0</v>
      </c>
      <c r="H977" s="114">
        <f>additional_payment+scheduled</f>
        <v>0</v>
      </c>
      <c r="I977" s="114">
        <f>amount_due+monthly_interest-total_payment</f>
        <v>0</v>
      </c>
    </row>
    <row r="978" spans="1:9" x14ac:dyDescent="0.2">
      <c r="A978">
        <v>972</v>
      </c>
      <c r="B978" s="116">
        <v>71224</v>
      </c>
      <c r="D978" s="114">
        <f t="shared" si="16"/>
        <v>0</v>
      </c>
      <c r="E978" s="114">
        <f>amount_due*interest/12</f>
        <v>0</v>
      </c>
      <c r="F978" s="114">
        <f>IF(monthly_interest+amount_due&gt;regular_payment,regular_payment,monthly_interest+amount_due)</f>
        <v>0</v>
      </c>
      <c r="G978" s="114">
        <v>0</v>
      </c>
      <c r="H978" s="114">
        <f>additional_payment+scheduled</f>
        <v>0</v>
      </c>
      <c r="I978" s="114">
        <f>amount_due+monthly_interest-total_payment</f>
        <v>0</v>
      </c>
    </row>
    <row r="979" spans="1:9" x14ac:dyDescent="0.2">
      <c r="A979">
        <v>973</v>
      </c>
      <c r="B979" s="116">
        <v>71255</v>
      </c>
      <c r="D979" s="114">
        <f t="shared" si="16"/>
        <v>0</v>
      </c>
      <c r="E979" s="114">
        <f>amount_due*interest/12</f>
        <v>0</v>
      </c>
      <c r="F979" s="114">
        <f>IF(monthly_interest+amount_due&gt;regular_payment,regular_payment,monthly_interest+amount_due)</f>
        <v>0</v>
      </c>
      <c r="G979" s="114">
        <v>0</v>
      </c>
      <c r="H979" s="114">
        <f>additional_payment+scheduled</f>
        <v>0</v>
      </c>
      <c r="I979" s="114">
        <f>amount_due+monthly_interest-total_payment</f>
        <v>0</v>
      </c>
    </row>
    <row r="980" spans="1:9" x14ac:dyDescent="0.2">
      <c r="A980">
        <v>974</v>
      </c>
      <c r="B980" s="116">
        <v>71283</v>
      </c>
      <c r="D980" s="114">
        <f t="shared" si="16"/>
        <v>0</v>
      </c>
      <c r="E980" s="114">
        <f>amount_due*interest/12</f>
        <v>0</v>
      </c>
      <c r="F980" s="114">
        <f>IF(monthly_interest+amount_due&gt;regular_payment,regular_payment,monthly_interest+amount_due)</f>
        <v>0</v>
      </c>
      <c r="G980" s="114">
        <v>0</v>
      </c>
      <c r="H980" s="114">
        <f>additional_payment+scheduled</f>
        <v>0</v>
      </c>
      <c r="I980" s="114">
        <f>amount_due+monthly_interest-total_payment</f>
        <v>0</v>
      </c>
    </row>
    <row r="981" spans="1:9" x14ac:dyDescent="0.2">
      <c r="A981">
        <v>975</v>
      </c>
      <c r="B981" s="116">
        <v>71314</v>
      </c>
      <c r="D981" s="114">
        <f t="shared" si="16"/>
        <v>0</v>
      </c>
      <c r="E981" s="114">
        <f>amount_due*interest/12</f>
        <v>0</v>
      </c>
      <c r="F981" s="114">
        <f>IF(monthly_interest+amount_due&gt;regular_payment,regular_payment,monthly_interest+amount_due)</f>
        <v>0</v>
      </c>
      <c r="G981" s="114">
        <v>0</v>
      </c>
      <c r="H981" s="114">
        <f>additional_payment+scheduled</f>
        <v>0</v>
      </c>
      <c r="I981" s="114">
        <f>amount_due+monthly_interest-total_payment</f>
        <v>0</v>
      </c>
    </row>
    <row r="982" spans="1:9" x14ac:dyDescent="0.2">
      <c r="A982">
        <v>976</v>
      </c>
      <c r="B982" s="116">
        <v>71344</v>
      </c>
      <c r="D982" s="114">
        <f t="shared" si="16"/>
        <v>0</v>
      </c>
      <c r="E982" s="114">
        <f>amount_due*interest/12</f>
        <v>0</v>
      </c>
      <c r="F982" s="114">
        <f>IF(monthly_interest+amount_due&gt;regular_payment,regular_payment,monthly_interest+amount_due)</f>
        <v>0</v>
      </c>
      <c r="G982" s="114">
        <v>0</v>
      </c>
      <c r="H982" s="114">
        <f>additional_payment+scheduled</f>
        <v>0</v>
      </c>
      <c r="I982" s="114">
        <f>amount_due+monthly_interest-total_payment</f>
        <v>0</v>
      </c>
    </row>
    <row r="983" spans="1:9" x14ac:dyDescent="0.2">
      <c r="A983">
        <v>977</v>
      </c>
      <c r="B983" s="116">
        <v>71375</v>
      </c>
      <c r="D983" s="114">
        <f t="shared" si="16"/>
        <v>0</v>
      </c>
      <c r="E983" s="114">
        <f>amount_due*interest/12</f>
        <v>0</v>
      </c>
      <c r="F983" s="114">
        <f>IF(monthly_interest+amount_due&gt;regular_payment,regular_payment,monthly_interest+amount_due)</f>
        <v>0</v>
      </c>
      <c r="G983" s="114">
        <v>0</v>
      </c>
      <c r="H983" s="114">
        <f>additional_payment+scheduled</f>
        <v>0</v>
      </c>
      <c r="I983" s="114">
        <f>amount_due+monthly_interest-total_payment</f>
        <v>0</v>
      </c>
    </row>
    <row r="984" spans="1:9" x14ac:dyDescent="0.2">
      <c r="A984">
        <v>978</v>
      </c>
      <c r="B984" s="116">
        <v>71405</v>
      </c>
      <c r="D984" s="114">
        <f t="shared" si="16"/>
        <v>0</v>
      </c>
      <c r="E984" s="114">
        <f>amount_due*interest/12</f>
        <v>0</v>
      </c>
      <c r="F984" s="114">
        <f>IF(monthly_interest+amount_due&gt;regular_payment,regular_payment,monthly_interest+amount_due)</f>
        <v>0</v>
      </c>
      <c r="G984" s="114">
        <v>0</v>
      </c>
      <c r="H984" s="114">
        <f>additional_payment+scheduled</f>
        <v>0</v>
      </c>
      <c r="I984" s="114">
        <f>amount_due+monthly_interest-total_payment</f>
        <v>0</v>
      </c>
    </row>
    <row r="985" spans="1:9" x14ac:dyDescent="0.2">
      <c r="A985">
        <v>979</v>
      </c>
      <c r="B985" s="116">
        <v>71436</v>
      </c>
      <c r="D985" s="114">
        <f t="shared" si="16"/>
        <v>0</v>
      </c>
      <c r="E985" s="114">
        <f>amount_due*interest/12</f>
        <v>0</v>
      </c>
      <c r="F985" s="114">
        <f>IF(monthly_interest+amount_due&gt;regular_payment,regular_payment,monthly_interest+amount_due)</f>
        <v>0</v>
      </c>
      <c r="G985" s="114">
        <v>0</v>
      </c>
      <c r="H985" s="114">
        <f>additional_payment+scheduled</f>
        <v>0</v>
      </c>
      <c r="I985" s="114">
        <f>amount_due+monthly_interest-total_payment</f>
        <v>0</v>
      </c>
    </row>
    <row r="986" spans="1:9" x14ac:dyDescent="0.2">
      <c r="A986">
        <v>980</v>
      </c>
      <c r="B986" s="116">
        <v>71467</v>
      </c>
      <c r="D986" s="114">
        <f t="shared" si="16"/>
        <v>0</v>
      </c>
      <c r="E986" s="114">
        <f>amount_due*interest/12</f>
        <v>0</v>
      </c>
      <c r="F986" s="114">
        <f>IF(monthly_interest+amount_due&gt;regular_payment,regular_payment,monthly_interest+amount_due)</f>
        <v>0</v>
      </c>
      <c r="G986" s="114">
        <v>0</v>
      </c>
      <c r="H986" s="114">
        <f>additional_payment+scheduled</f>
        <v>0</v>
      </c>
      <c r="I986" s="114">
        <f>amount_due+monthly_interest-total_payment</f>
        <v>0</v>
      </c>
    </row>
    <row r="987" spans="1:9" x14ac:dyDescent="0.2">
      <c r="A987">
        <v>981</v>
      </c>
      <c r="B987" s="116">
        <v>71497</v>
      </c>
      <c r="D987" s="114">
        <f t="shared" si="16"/>
        <v>0</v>
      </c>
      <c r="E987" s="114">
        <f>amount_due*interest/12</f>
        <v>0</v>
      </c>
      <c r="F987" s="114">
        <f>IF(monthly_interest+amount_due&gt;regular_payment,regular_payment,monthly_interest+amount_due)</f>
        <v>0</v>
      </c>
      <c r="G987" s="114">
        <v>0</v>
      </c>
      <c r="H987" s="114">
        <f>additional_payment+scheduled</f>
        <v>0</v>
      </c>
      <c r="I987" s="114">
        <f>amount_due+monthly_interest-total_payment</f>
        <v>0</v>
      </c>
    </row>
    <row r="988" spans="1:9" x14ac:dyDescent="0.2">
      <c r="A988">
        <v>982</v>
      </c>
      <c r="B988" s="116">
        <v>71528</v>
      </c>
      <c r="D988" s="114">
        <f t="shared" si="16"/>
        <v>0</v>
      </c>
      <c r="E988" s="114">
        <f>amount_due*interest/12</f>
        <v>0</v>
      </c>
      <c r="F988" s="114">
        <f>IF(monthly_interest+amount_due&gt;regular_payment,regular_payment,monthly_interest+amount_due)</f>
        <v>0</v>
      </c>
      <c r="G988" s="114">
        <v>0</v>
      </c>
      <c r="H988" s="114">
        <f>additional_payment+scheduled</f>
        <v>0</v>
      </c>
      <c r="I988" s="114">
        <f>amount_due+monthly_interest-total_payment</f>
        <v>0</v>
      </c>
    </row>
    <row r="989" spans="1:9" x14ac:dyDescent="0.2">
      <c r="A989">
        <v>983</v>
      </c>
      <c r="B989" s="116">
        <v>71558</v>
      </c>
      <c r="D989" s="114">
        <f t="shared" si="16"/>
        <v>0</v>
      </c>
      <c r="E989" s="114">
        <f>amount_due*interest/12</f>
        <v>0</v>
      </c>
      <c r="F989" s="114">
        <f>IF(monthly_interest+amount_due&gt;regular_payment,regular_payment,monthly_interest+amount_due)</f>
        <v>0</v>
      </c>
      <c r="G989" s="114">
        <v>0</v>
      </c>
      <c r="H989" s="114">
        <f>additional_payment+scheduled</f>
        <v>0</v>
      </c>
      <c r="I989" s="114">
        <f>amount_due+monthly_interest-total_payment</f>
        <v>0</v>
      </c>
    </row>
    <row r="990" spans="1:9" x14ac:dyDescent="0.2">
      <c r="A990">
        <v>984</v>
      </c>
      <c r="B990" s="116">
        <v>71589</v>
      </c>
      <c r="D990" s="114">
        <f t="shared" si="16"/>
        <v>0</v>
      </c>
      <c r="E990" s="114">
        <f>amount_due*interest/12</f>
        <v>0</v>
      </c>
      <c r="F990" s="114">
        <f>IF(monthly_interest+amount_due&gt;regular_payment,regular_payment,monthly_interest+amount_due)</f>
        <v>0</v>
      </c>
      <c r="G990" s="114">
        <v>0</v>
      </c>
      <c r="H990" s="114">
        <f>additional_payment+scheduled</f>
        <v>0</v>
      </c>
      <c r="I990" s="114">
        <f>amount_due+monthly_interest-total_payment</f>
        <v>0</v>
      </c>
    </row>
    <row r="991" spans="1:9" x14ac:dyDescent="0.2">
      <c r="A991">
        <v>985</v>
      </c>
      <c r="B991" s="116">
        <v>71620</v>
      </c>
      <c r="D991" s="114">
        <f t="shared" si="16"/>
        <v>0</v>
      </c>
      <c r="E991" s="114">
        <f>amount_due*interest/12</f>
        <v>0</v>
      </c>
      <c r="F991" s="114">
        <f>IF(monthly_interest+amount_due&gt;regular_payment,regular_payment,monthly_interest+amount_due)</f>
        <v>0</v>
      </c>
      <c r="G991" s="114">
        <v>0</v>
      </c>
      <c r="H991" s="114">
        <f>additional_payment+scheduled</f>
        <v>0</v>
      </c>
      <c r="I991" s="114">
        <f>amount_due+monthly_interest-total_payment</f>
        <v>0</v>
      </c>
    </row>
    <row r="992" spans="1:9" x14ac:dyDescent="0.2">
      <c r="A992">
        <v>986</v>
      </c>
      <c r="B992" s="116">
        <v>71649</v>
      </c>
      <c r="D992" s="114">
        <f t="shared" si="16"/>
        <v>0</v>
      </c>
      <c r="E992" s="114">
        <f>amount_due*interest/12</f>
        <v>0</v>
      </c>
      <c r="F992" s="114">
        <f>IF(monthly_interest+amount_due&gt;regular_payment,regular_payment,monthly_interest+amount_due)</f>
        <v>0</v>
      </c>
      <c r="G992" s="114">
        <v>0</v>
      </c>
      <c r="H992" s="114">
        <f>additional_payment+scheduled</f>
        <v>0</v>
      </c>
      <c r="I992" s="114">
        <f>amount_due+monthly_interest-total_payment</f>
        <v>0</v>
      </c>
    </row>
    <row r="993" spans="1:9" x14ac:dyDescent="0.2">
      <c r="A993">
        <v>987</v>
      </c>
      <c r="B993" s="116">
        <v>71680</v>
      </c>
      <c r="D993" s="114">
        <f t="shared" si="16"/>
        <v>0</v>
      </c>
      <c r="E993" s="114">
        <f>amount_due*interest/12</f>
        <v>0</v>
      </c>
      <c r="F993" s="114">
        <f>IF(monthly_interest+amount_due&gt;regular_payment,regular_payment,monthly_interest+amount_due)</f>
        <v>0</v>
      </c>
      <c r="G993" s="114">
        <v>0</v>
      </c>
      <c r="H993" s="114">
        <f>additional_payment+scheduled</f>
        <v>0</v>
      </c>
      <c r="I993" s="114">
        <f>amount_due+monthly_interest-total_payment</f>
        <v>0</v>
      </c>
    </row>
    <row r="994" spans="1:9" x14ac:dyDescent="0.2">
      <c r="A994">
        <v>988</v>
      </c>
      <c r="B994" s="116">
        <v>71710</v>
      </c>
      <c r="D994" s="114">
        <f t="shared" si="16"/>
        <v>0</v>
      </c>
      <c r="E994" s="114">
        <f>amount_due*interest/12</f>
        <v>0</v>
      </c>
      <c r="F994" s="114">
        <f>IF(monthly_interest+amount_due&gt;regular_payment,regular_payment,monthly_interest+amount_due)</f>
        <v>0</v>
      </c>
      <c r="G994" s="114">
        <v>0</v>
      </c>
      <c r="H994" s="114">
        <f>additional_payment+scheduled</f>
        <v>0</v>
      </c>
      <c r="I994" s="114">
        <f>amount_due+monthly_interest-total_payment</f>
        <v>0</v>
      </c>
    </row>
    <row r="995" spans="1:9" x14ac:dyDescent="0.2">
      <c r="A995">
        <v>989</v>
      </c>
      <c r="B995" s="116">
        <v>71741</v>
      </c>
      <c r="D995" s="114">
        <f t="shared" si="16"/>
        <v>0</v>
      </c>
      <c r="E995" s="114">
        <f>amount_due*interest/12</f>
        <v>0</v>
      </c>
      <c r="F995" s="114">
        <f>IF(monthly_interest+amount_due&gt;regular_payment,regular_payment,monthly_interest+amount_due)</f>
        <v>0</v>
      </c>
      <c r="G995" s="114">
        <v>0</v>
      </c>
      <c r="H995" s="114">
        <f>additional_payment+scheduled</f>
        <v>0</v>
      </c>
      <c r="I995" s="114">
        <f>amount_due+monthly_interest-total_payment</f>
        <v>0</v>
      </c>
    </row>
    <row r="996" spans="1:9" x14ac:dyDescent="0.2">
      <c r="A996">
        <v>990</v>
      </c>
      <c r="B996" s="116">
        <v>71771</v>
      </c>
      <c r="D996" s="114">
        <f t="shared" si="16"/>
        <v>0</v>
      </c>
      <c r="E996" s="114">
        <f>amount_due*interest/12</f>
        <v>0</v>
      </c>
      <c r="F996" s="114">
        <f>IF(monthly_interest+amount_due&gt;regular_payment,regular_payment,monthly_interest+amount_due)</f>
        <v>0</v>
      </c>
      <c r="G996" s="114">
        <v>0</v>
      </c>
      <c r="H996" s="114">
        <f>additional_payment+scheduled</f>
        <v>0</v>
      </c>
      <c r="I996" s="114">
        <f>amount_due+monthly_interest-total_payment</f>
        <v>0</v>
      </c>
    </row>
    <row r="997" spans="1:9" x14ac:dyDescent="0.2">
      <c r="A997">
        <v>991</v>
      </c>
      <c r="B997" s="116">
        <v>71802</v>
      </c>
      <c r="D997" s="114">
        <f t="shared" si="16"/>
        <v>0</v>
      </c>
      <c r="E997" s="114">
        <f>amount_due*interest/12</f>
        <v>0</v>
      </c>
      <c r="F997" s="114">
        <f>IF(monthly_interest+amount_due&gt;regular_payment,regular_payment,monthly_interest+amount_due)</f>
        <v>0</v>
      </c>
      <c r="G997" s="114">
        <v>0</v>
      </c>
      <c r="H997" s="114">
        <f>additional_payment+scheduled</f>
        <v>0</v>
      </c>
      <c r="I997" s="114">
        <f>amount_due+monthly_interest-total_payment</f>
        <v>0</v>
      </c>
    </row>
    <row r="998" spans="1:9" x14ac:dyDescent="0.2">
      <c r="A998">
        <v>992</v>
      </c>
      <c r="B998" s="116">
        <v>71833</v>
      </c>
      <c r="D998" s="114">
        <f t="shared" si="16"/>
        <v>0</v>
      </c>
      <c r="E998" s="114">
        <f>amount_due*interest/12</f>
        <v>0</v>
      </c>
      <c r="F998" s="114">
        <f>IF(monthly_interest+amount_due&gt;regular_payment,regular_payment,monthly_interest+amount_due)</f>
        <v>0</v>
      </c>
      <c r="G998" s="114">
        <v>0</v>
      </c>
      <c r="H998" s="114">
        <f>additional_payment+scheduled</f>
        <v>0</v>
      </c>
      <c r="I998" s="114">
        <f>amount_due+monthly_interest-total_payment</f>
        <v>0</v>
      </c>
    </row>
    <row r="999" spans="1:9" x14ac:dyDescent="0.2">
      <c r="A999">
        <v>993</v>
      </c>
      <c r="B999" s="116">
        <v>71863</v>
      </c>
      <c r="D999" s="114">
        <f t="shared" si="16"/>
        <v>0</v>
      </c>
      <c r="E999" s="114">
        <f>amount_due*interest/12</f>
        <v>0</v>
      </c>
      <c r="F999" s="114">
        <f>IF(monthly_interest+amount_due&gt;regular_payment,regular_payment,monthly_interest+amount_due)</f>
        <v>0</v>
      </c>
      <c r="G999" s="114">
        <v>0</v>
      </c>
      <c r="H999" s="114">
        <f>additional_payment+scheduled</f>
        <v>0</v>
      </c>
      <c r="I999" s="114">
        <f>amount_due+monthly_interest-total_payment</f>
        <v>0</v>
      </c>
    </row>
  </sheetData>
  <conditionalFormatting sqref="A7:I999">
    <cfRule type="expression" dxfId="1" priority="1">
      <formula>IF($H7&gt;=0.1,1,0)</formula>
    </cfRule>
    <cfRule type="expression" dxfId="0" priority="2">
      <formula>IF($H7&gt;=0.1,0,1)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workbookViewId="0">
      <selection activeCell="B15" sqref="B15"/>
    </sheetView>
  </sheetViews>
  <sheetFormatPr defaultRowHeight="12.75" x14ac:dyDescent="0.2"/>
  <cols>
    <col min="2" max="2" width="21.7109375" bestFit="1" customWidth="1"/>
    <col min="3" max="3" width="11.140625" customWidth="1"/>
    <col min="4" max="4" width="10.140625" bestFit="1" customWidth="1"/>
    <col min="6" max="6" width="10.7109375" bestFit="1" customWidth="1"/>
    <col min="8" max="8" width="11.5703125" customWidth="1"/>
  </cols>
  <sheetData>
    <row r="2" spans="2:8" ht="15" x14ac:dyDescent="0.25">
      <c r="B2" s="11" t="s">
        <v>9</v>
      </c>
    </row>
    <row r="3" spans="2:8" ht="13.5" thickBot="1" x14ac:dyDescent="0.25"/>
    <row r="4" spans="2:8" x14ac:dyDescent="0.2">
      <c r="B4" s="84" t="s">
        <v>108</v>
      </c>
      <c r="C4" s="134">
        <v>-20000</v>
      </c>
      <c r="H4" s="121"/>
    </row>
    <row r="5" spans="2:8" x14ac:dyDescent="0.2">
      <c r="B5" s="85" t="s">
        <v>107</v>
      </c>
      <c r="C5" s="135">
        <v>1000</v>
      </c>
      <c r="H5" s="121"/>
    </row>
    <row r="6" spans="2:8" x14ac:dyDescent="0.2">
      <c r="B6" s="85" t="s">
        <v>109</v>
      </c>
      <c r="C6" s="135">
        <v>2000</v>
      </c>
      <c r="H6" s="121"/>
    </row>
    <row r="7" spans="2:8" x14ac:dyDescent="0.2">
      <c r="B7" s="85" t="s">
        <v>110</v>
      </c>
      <c r="C7" s="135">
        <v>4000</v>
      </c>
      <c r="H7" s="121"/>
    </row>
    <row r="8" spans="2:8" x14ac:dyDescent="0.2">
      <c r="B8" s="85" t="s">
        <v>111</v>
      </c>
      <c r="C8" s="135">
        <v>6000</v>
      </c>
      <c r="H8" s="121"/>
    </row>
    <row r="9" spans="2:8" x14ac:dyDescent="0.2">
      <c r="B9" s="85" t="s">
        <v>112</v>
      </c>
      <c r="C9" s="135">
        <v>6000</v>
      </c>
      <c r="H9" s="121"/>
    </row>
    <row r="10" spans="2:8" x14ac:dyDescent="0.2">
      <c r="B10" s="85" t="s">
        <v>113</v>
      </c>
      <c r="C10" s="135">
        <v>6000</v>
      </c>
      <c r="H10" s="121"/>
    </row>
    <row r="11" spans="2:8" x14ac:dyDescent="0.2">
      <c r="B11" s="85" t="s">
        <v>114</v>
      </c>
      <c r="C11" s="135">
        <v>6000</v>
      </c>
      <c r="H11" s="121"/>
    </row>
    <row r="12" spans="2:8" x14ac:dyDescent="0.2">
      <c r="B12" s="136"/>
      <c r="C12" s="15"/>
    </row>
    <row r="13" spans="2:8" x14ac:dyDescent="0.2">
      <c r="B13" s="137" t="s">
        <v>102</v>
      </c>
      <c r="C13" s="132">
        <f>NPV(C14,C4:C11)</f>
        <v>2370.5500436971447</v>
      </c>
      <c r="F13" s="118"/>
    </row>
    <row r="14" spans="2:8" ht="13.5" thickBot="1" x14ac:dyDescent="0.25">
      <c r="B14" s="138" t="s">
        <v>115</v>
      </c>
      <c r="C14" s="133">
        <v>7.0000000000000007E-2</v>
      </c>
    </row>
    <row r="24" spans="1:4" x14ac:dyDescent="0.2">
      <c r="A24" s="9" t="s">
        <v>100</v>
      </c>
      <c r="B24" s="131">
        <f>-PV(0.05,1,1000)</f>
        <v>952.3809523809532</v>
      </c>
      <c r="D24" s="9" t="s">
        <v>103</v>
      </c>
    </row>
    <row r="25" spans="1:4" x14ac:dyDescent="0.2">
      <c r="B25" s="9" t="s">
        <v>101</v>
      </c>
      <c r="D25" s="9" t="s">
        <v>104</v>
      </c>
    </row>
    <row r="27" spans="1:4" x14ac:dyDescent="0.2">
      <c r="A27" s="9" t="s">
        <v>102</v>
      </c>
      <c r="B27" s="131">
        <f>NPV(0.05,1000, 1000)</f>
        <v>1859.4104308390022</v>
      </c>
      <c r="D27" s="9" t="s">
        <v>106</v>
      </c>
    </row>
    <row r="28" spans="1:4" x14ac:dyDescent="0.2">
      <c r="B28" t="s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D15"/>
  <sheetViews>
    <sheetView workbookViewId="0">
      <selection activeCell="A5" sqref="A5:A12"/>
    </sheetView>
  </sheetViews>
  <sheetFormatPr defaultRowHeight="12.75" x14ac:dyDescent="0.2"/>
  <cols>
    <col min="3" max="3" width="8.2851562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ht="13.5" thickBot="1" x14ac:dyDescent="0.25">
      <c r="A3" s="9"/>
      <c r="C3" s="9"/>
    </row>
    <row r="4" spans="1:4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</row>
    <row r="5" spans="1:4" x14ac:dyDescent="0.2">
      <c r="A5" s="12" t="s">
        <v>11</v>
      </c>
      <c r="B5" s="22">
        <v>408</v>
      </c>
      <c r="C5" s="22">
        <v>200</v>
      </c>
      <c r="D5" s="23">
        <f>B5+C5</f>
        <v>608</v>
      </c>
    </row>
    <row r="6" spans="1:4" x14ac:dyDescent="0.2">
      <c r="A6" s="13" t="s">
        <v>12</v>
      </c>
      <c r="B6" s="14">
        <v>257</v>
      </c>
      <c r="C6" s="14">
        <v>120</v>
      </c>
      <c r="D6" s="15">
        <f t="shared" ref="D6:D12" si="0">B6+C6</f>
        <v>377</v>
      </c>
    </row>
    <row r="7" spans="1:4" x14ac:dyDescent="0.2">
      <c r="A7" s="13" t="s">
        <v>13</v>
      </c>
      <c r="B7" s="14">
        <v>325</v>
      </c>
      <c r="C7" s="14">
        <v>145</v>
      </c>
      <c r="D7" s="15">
        <f t="shared" si="0"/>
        <v>470</v>
      </c>
    </row>
    <row r="8" spans="1:4" x14ac:dyDescent="0.2">
      <c r="A8" s="13" t="s">
        <v>14</v>
      </c>
      <c r="B8" s="14">
        <v>244</v>
      </c>
      <c r="C8" s="14">
        <v>123</v>
      </c>
      <c r="D8" s="15">
        <f t="shared" si="0"/>
        <v>367</v>
      </c>
    </row>
    <row r="9" spans="1:4" x14ac:dyDescent="0.2">
      <c r="A9" s="13" t="s">
        <v>15</v>
      </c>
      <c r="B9" s="14">
        <v>488</v>
      </c>
      <c r="C9" s="14">
        <v>142</v>
      </c>
      <c r="D9" s="15">
        <f t="shared" si="0"/>
        <v>630</v>
      </c>
    </row>
    <row r="10" spans="1:4" x14ac:dyDescent="0.2">
      <c r="A10" s="13" t="s">
        <v>16</v>
      </c>
      <c r="B10" s="14">
        <v>100</v>
      </c>
      <c r="C10" s="14">
        <v>20</v>
      </c>
      <c r="D10" s="15">
        <f t="shared" si="0"/>
        <v>120</v>
      </c>
    </row>
    <row r="11" spans="1:4" x14ac:dyDescent="0.2">
      <c r="A11" s="13" t="s">
        <v>17</v>
      </c>
      <c r="B11" s="14">
        <v>401</v>
      </c>
      <c r="C11" s="14">
        <v>231</v>
      </c>
      <c r="D11" s="15">
        <f t="shared" si="0"/>
        <v>632</v>
      </c>
    </row>
    <row r="12" spans="1:4" ht="13.5" thickBot="1" x14ac:dyDescent="0.25">
      <c r="A12" s="24" t="s">
        <v>18</v>
      </c>
      <c r="B12" s="17">
        <v>509</v>
      </c>
      <c r="C12" s="17">
        <v>12</v>
      </c>
      <c r="D12" s="18">
        <f t="shared" si="0"/>
        <v>521</v>
      </c>
    </row>
    <row r="13" spans="1:4" ht="13.5" thickBot="1" x14ac:dyDescent="0.25">
      <c r="A13" s="16"/>
      <c r="B13" s="14"/>
      <c r="C13" s="14"/>
      <c r="D13" s="15"/>
    </row>
    <row r="14" spans="1:4" ht="13.5" thickBot="1" x14ac:dyDescent="0.25">
      <c r="A14" s="25" t="s">
        <v>20</v>
      </c>
      <c r="B14" s="22">
        <f>SUM(B5:B12)</f>
        <v>2732</v>
      </c>
      <c r="C14" s="22">
        <f>SUM(C5:C12)</f>
        <v>993</v>
      </c>
      <c r="D14" s="23">
        <f>C14+B14</f>
        <v>3725</v>
      </c>
    </row>
    <row r="15" spans="1:4" ht="13.5" thickBot="1" x14ac:dyDescent="0.25">
      <c r="A15" s="26" t="s">
        <v>23</v>
      </c>
      <c r="B15" s="27"/>
      <c r="C15" s="20">
        <f>SUM(B5:B13,C5:C12)</f>
        <v>3725</v>
      </c>
      <c r="D15" s="28"/>
    </row>
  </sheetData>
  <phoneticPr fontId="0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2:I15"/>
  <sheetViews>
    <sheetView view="pageBreakPreview" zoomScale="130" zoomScaleNormal="100" zoomScaleSheetLayoutView="130" workbookViewId="0">
      <selection activeCell="I5" sqref="I5"/>
    </sheetView>
  </sheetViews>
  <sheetFormatPr defaultRowHeight="12.75" x14ac:dyDescent="0.2"/>
  <cols>
    <col min="1" max="1" width="30.28515625" customWidth="1"/>
    <col min="2" max="2" width="9.28515625" customWidth="1"/>
    <col min="5" max="5" width="17.7109375" customWidth="1"/>
    <col min="6" max="6" width="12" customWidth="1"/>
    <col min="7" max="7" width="13" customWidth="1"/>
  </cols>
  <sheetData>
    <row r="2" spans="1:9" ht="15" x14ac:dyDescent="0.25">
      <c r="A2" s="11" t="s">
        <v>9</v>
      </c>
      <c r="B2" s="11"/>
      <c r="C2" s="9" t="s">
        <v>10</v>
      </c>
    </row>
    <row r="3" spans="1:9" ht="13.5" thickBot="1" x14ac:dyDescent="0.25">
      <c r="A3" s="9"/>
      <c r="C3" s="9"/>
    </row>
    <row r="4" spans="1:9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  <c r="E4" s="31" t="s">
        <v>25</v>
      </c>
      <c r="F4" s="32" t="s">
        <v>26</v>
      </c>
      <c r="G4" s="33" t="s">
        <v>27</v>
      </c>
      <c r="I4" s="29" t="s">
        <v>28</v>
      </c>
    </row>
    <row r="5" spans="1:9" x14ac:dyDescent="0.2">
      <c r="A5" s="12" t="s">
        <v>11</v>
      </c>
      <c r="B5" s="22">
        <v>408</v>
      </c>
      <c r="C5" s="22">
        <v>200</v>
      </c>
      <c r="D5" s="23">
        <f>B5+C5</f>
        <v>608</v>
      </c>
      <c r="E5" s="16">
        <f>D5</f>
        <v>608</v>
      </c>
      <c r="F5" s="14">
        <f>E5</f>
        <v>608</v>
      </c>
      <c r="G5" s="15">
        <f>F5</f>
        <v>608</v>
      </c>
    </row>
    <row r="6" spans="1:9" x14ac:dyDescent="0.2">
      <c r="A6" s="13" t="s">
        <v>12</v>
      </c>
      <c r="B6" s="14">
        <v>257</v>
      </c>
      <c r="C6" s="14">
        <v>120</v>
      </c>
      <c r="D6" s="15">
        <f t="shared" ref="D6:D12" si="0">B6+C6</f>
        <v>377</v>
      </c>
      <c r="E6" s="16">
        <f t="shared" ref="E6:G12" si="1">D6</f>
        <v>377</v>
      </c>
      <c r="F6" s="14">
        <f t="shared" si="1"/>
        <v>377</v>
      </c>
      <c r="G6" s="15">
        <f t="shared" si="1"/>
        <v>377</v>
      </c>
    </row>
    <row r="7" spans="1:9" x14ac:dyDescent="0.2">
      <c r="A7" s="13" t="s">
        <v>13</v>
      </c>
      <c r="B7" s="14">
        <v>325</v>
      </c>
      <c r="C7" s="14">
        <v>145</v>
      </c>
      <c r="D7" s="15">
        <f t="shared" si="0"/>
        <v>470</v>
      </c>
      <c r="E7" s="16">
        <f t="shared" si="1"/>
        <v>470</v>
      </c>
      <c r="F7" s="14">
        <f t="shared" si="1"/>
        <v>470</v>
      </c>
      <c r="G7" s="15">
        <f t="shared" si="1"/>
        <v>470</v>
      </c>
    </row>
    <row r="8" spans="1:9" x14ac:dyDescent="0.2">
      <c r="A8" s="13" t="s">
        <v>14</v>
      </c>
      <c r="B8" s="14">
        <v>244</v>
      </c>
      <c r="C8" s="14">
        <v>123</v>
      </c>
      <c r="D8" s="15">
        <f t="shared" si="0"/>
        <v>367</v>
      </c>
      <c r="E8" s="16">
        <f t="shared" si="1"/>
        <v>367</v>
      </c>
      <c r="F8" s="14">
        <f t="shared" si="1"/>
        <v>367</v>
      </c>
      <c r="G8" s="15">
        <f t="shared" si="1"/>
        <v>367</v>
      </c>
    </row>
    <row r="9" spans="1:9" x14ac:dyDescent="0.2">
      <c r="A9" s="13" t="s">
        <v>15</v>
      </c>
      <c r="B9" s="14">
        <v>488</v>
      </c>
      <c r="C9" s="14">
        <v>142</v>
      </c>
      <c r="D9" s="15">
        <f t="shared" si="0"/>
        <v>630</v>
      </c>
      <c r="E9" s="16">
        <f t="shared" si="1"/>
        <v>630</v>
      </c>
      <c r="F9" s="14">
        <f t="shared" si="1"/>
        <v>630</v>
      </c>
      <c r="G9" s="15">
        <f t="shared" si="1"/>
        <v>630</v>
      </c>
    </row>
    <row r="10" spans="1:9" x14ac:dyDescent="0.2">
      <c r="A10" s="13" t="s">
        <v>16</v>
      </c>
      <c r="B10" s="14">
        <v>100</v>
      </c>
      <c r="C10" s="14">
        <v>20</v>
      </c>
      <c r="D10" s="15">
        <f t="shared" si="0"/>
        <v>120</v>
      </c>
      <c r="E10" s="16">
        <f t="shared" si="1"/>
        <v>120</v>
      </c>
      <c r="F10" s="14">
        <f t="shared" si="1"/>
        <v>120</v>
      </c>
      <c r="G10" s="15">
        <f t="shared" si="1"/>
        <v>120</v>
      </c>
    </row>
    <row r="11" spans="1:9" x14ac:dyDescent="0.2">
      <c r="A11" s="13" t="s">
        <v>17</v>
      </c>
      <c r="B11" s="14">
        <v>401</v>
      </c>
      <c r="C11" s="14">
        <v>231</v>
      </c>
      <c r="D11" s="15">
        <f t="shared" si="0"/>
        <v>632</v>
      </c>
      <c r="E11" s="16">
        <f t="shared" si="1"/>
        <v>632</v>
      </c>
      <c r="F11" s="14">
        <f t="shared" si="1"/>
        <v>632</v>
      </c>
      <c r="G11" s="15">
        <f t="shared" si="1"/>
        <v>632</v>
      </c>
    </row>
    <row r="12" spans="1:9" ht="13.5" thickBot="1" x14ac:dyDescent="0.25">
      <c r="A12" s="24" t="s">
        <v>18</v>
      </c>
      <c r="B12" s="17">
        <v>509</v>
      </c>
      <c r="C12" s="17">
        <v>12</v>
      </c>
      <c r="D12" s="18">
        <f t="shared" si="0"/>
        <v>521</v>
      </c>
      <c r="E12" s="16">
        <f t="shared" si="1"/>
        <v>521</v>
      </c>
      <c r="F12" s="14">
        <f t="shared" si="1"/>
        <v>521</v>
      </c>
      <c r="G12" s="15">
        <f t="shared" si="1"/>
        <v>521</v>
      </c>
    </row>
    <row r="13" spans="1:9" ht="13.5" thickBot="1" x14ac:dyDescent="0.25">
      <c r="A13" s="16"/>
      <c r="B13" s="14"/>
      <c r="C13" s="14"/>
      <c r="D13" s="15"/>
      <c r="E13" s="34"/>
      <c r="F13" s="22"/>
      <c r="G13" s="23"/>
    </row>
    <row r="14" spans="1:9" ht="13.5" thickBot="1" x14ac:dyDescent="0.25">
      <c r="A14" s="25" t="s">
        <v>20</v>
      </c>
      <c r="B14" s="22">
        <f>SUM(B5:B12)</f>
        <v>2732</v>
      </c>
      <c r="C14" s="22">
        <f>SUM(C5:C12)</f>
        <v>993</v>
      </c>
      <c r="D14" s="23">
        <f>C14+B14</f>
        <v>3725</v>
      </c>
      <c r="E14" s="35"/>
      <c r="F14" s="27"/>
      <c r="G14" s="28"/>
    </row>
    <row r="15" spans="1:9" ht="13.5" thickBot="1" x14ac:dyDescent="0.25">
      <c r="A15" s="26" t="s">
        <v>23</v>
      </c>
      <c r="B15" s="27"/>
      <c r="C15" s="20">
        <f>SUM(B5:B13,C5:C12)</f>
        <v>3725</v>
      </c>
      <c r="D15" s="28"/>
      <c r="E15" s="30"/>
      <c r="F15" s="17"/>
      <c r="G15" s="18"/>
    </row>
  </sheetData>
  <phoneticPr fontId="0" type="noConversion"/>
  <conditionalFormatting sqref="E5:E12">
    <cfRule type="cellIs" dxfId="8" priority="7" operator="between">
      <formula>0</formula>
      <formula>199</formula>
    </cfRule>
    <cfRule type="cellIs" dxfId="7" priority="8" operator="between">
      <formula>200</formula>
      <formula>399</formula>
    </cfRule>
    <cfRule type="cellIs" dxfId="6" priority="9" operator="between">
      <formula>400</formula>
      <formula>1000</formula>
    </cfRule>
  </conditionalFormatting>
  <conditionalFormatting sqref="F5:F12">
    <cfRule type="colorScale" priority="6">
      <colorScale>
        <cfvo type="num" val="200"/>
        <cfvo type="num" val="500"/>
        <cfvo type="num" val="600"/>
        <color rgb="FFF8696B"/>
        <color rgb="FFFFEB84"/>
        <color rgb="FF63BE7B"/>
      </colorScale>
    </cfRule>
  </conditionalFormatting>
  <conditionalFormatting sqref="G5:G12">
    <cfRule type="iconSet" priority="5">
      <iconSet>
        <cfvo type="percent" val="0"/>
        <cfvo type="num" val="300"/>
        <cfvo type="num" val="500"/>
      </iconSet>
    </cfRule>
  </conditionalFormatting>
  <conditionalFormatting sqref="R19:S23">
    <cfRule type="expression" dxfId="5" priority="4">
      <formula>IF($H$5&gt;600,1,0)</formula>
    </cfRule>
  </conditionalFormatting>
  <conditionalFormatting sqref="I5:I12">
    <cfRule type="expression" dxfId="4" priority="1" stopIfTrue="1">
      <formula>IF($D5&gt;=600,1,0)</formula>
    </cfRule>
    <cfRule type="expression" dxfId="3" priority="2" stopIfTrue="1">
      <formula>IF($D5&gt;200,1,0)</formula>
    </cfRule>
    <cfRule type="expression" dxfId="2" priority="3" stopIfTrue="1">
      <formula>IF($D5&lt;200,1,0)</formula>
    </cfRule>
  </conditionalFormatting>
  <printOptions headings="1" gridLines="1"/>
  <pageMargins left="0.9055118110236221" right="1.0900000000000001" top="0.98425196850393704" bottom="0.98425196850393704" header="0.51181102362204722" footer="0.51181102362204722"/>
  <pageSetup paperSize="9" scale="66" fitToHeight="2" orientation="portrait" horizontalDpi="0" verticalDpi="0" r:id="rId1"/>
  <headerFooter alignWithMargins="0"/>
  <colBreaks count="1" manualBreakCount="1">
    <brk id="7" max="14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D38"/>
  <sheetViews>
    <sheetView workbookViewId="0">
      <selection activeCell="G25" sqref="G25"/>
    </sheetView>
  </sheetViews>
  <sheetFormatPr defaultRowHeight="12.75" x14ac:dyDescent="0.2"/>
  <cols>
    <col min="3" max="3" width="10.4257812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ht="13.5" thickBot="1" x14ac:dyDescent="0.25">
      <c r="A3" s="9"/>
      <c r="C3" s="9"/>
    </row>
    <row r="4" spans="1:4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</row>
    <row r="5" spans="1:4" x14ac:dyDescent="0.2">
      <c r="A5" s="12" t="s">
        <v>16</v>
      </c>
      <c r="B5" s="22">
        <v>100</v>
      </c>
      <c r="C5" s="22">
        <v>20</v>
      </c>
      <c r="D5" s="23">
        <f t="shared" ref="D5:D27" si="0">B5+C5</f>
        <v>120</v>
      </c>
    </row>
    <row r="6" spans="1:4" x14ac:dyDescent="0.2">
      <c r="A6" s="13" t="s">
        <v>36</v>
      </c>
      <c r="B6" s="14">
        <v>251</v>
      </c>
      <c r="C6" s="14">
        <v>39</v>
      </c>
      <c r="D6" s="15">
        <f t="shared" si="0"/>
        <v>290</v>
      </c>
    </row>
    <row r="7" spans="1:4" x14ac:dyDescent="0.2">
      <c r="A7" s="13" t="s">
        <v>14</v>
      </c>
      <c r="B7" s="14">
        <v>244</v>
      </c>
      <c r="C7" s="14">
        <v>123</v>
      </c>
      <c r="D7" s="15">
        <f t="shared" si="0"/>
        <v>367</v>
      </c>
    </row>
    <row r="8" spans="1:4" x14ac:dyDescent="0.2">
      <c r="A8" s="13" t="s">
        <v>12</v>
      </c>
      <c r="B8" s="14">
        <v>257</v>
      </c>
      <c r="C8" s="14">
        <v>120</v>
      </c>
      <c r="D8" s="15">
        <f t="shared" si="0"/>
        <v>377</v>
      </c>
    </row>
    <row r="9" spans="1:4" x14ac:dyDescent="0.2">
      <c r="A9" s="13" t="s">
        <v>30</v>
      </c>
      <c r="B9" s="14">
        <v>344</v>
      </c>
      <c r="C9" s="14">
        <v>120</v>
      </c>
      <c r="D9" s="15">
        <f t="shared" si="0"/>
        <v>464</v>
      </c>
    </row>
    <row r="10" spans="1:4" x14ac:dyDescent="0.2">
      <c r="A10" s="13" t="s">
        <v>29</v>
      </c>
      <c r="B10" s="14">
        <v>389</v>
      </c>
      <c r="C10" s="14">
        <v>80</v>
      </c>
      <c r="D10" s="15">
        <f t="shared" si="0"/>
        <v>469</v>
      </c>
    </row>
    <row r="11" spans="1:4" x14ac:dyDescent="0.2">
      <c r="A11" s="13" t="s">
        <v>13</v>
      </c>
      <c r="B11" s="14">
        <v>325</v>
      </c>
      <c r="C11" s="14">
        <v>145</v>
      </c>
      <c r="D11" s="15">
        <f t="shared" si="0"/>
        <v>470</v>
      </c>
    </row>
    <row r="12" spans="1:4" x14ac:dyDescent="0.2">
      <c r="A12" s="13" t="s">
        <v>38</v>
      </c>
      <c r="B12" s="14">
        <v>200</v>
      </c>
      <c r="C12" s="14">
        <v>300</v>
      </c>
      <c r="D12" s="15">
        <f t="shared" si="0"/>
        <v>500</v>
      </c>
    </row>
    <row r="13" spans="1:4" x14ac:dyDescent="0.2">
      <c r="A13" s="13" t="s">
        <v>37</v>
      </c>
      <c r="B13" s="14">
        <v>300</v>
      </c>
      <c r="C13" s="14">
        <v>200</v>
      </c>
      <c r="D13" s="15">
        <f t="shared" si="0"/>
        <v>500</v>
      </c>
    </row>
    <row r="14" spans="1:4" x14ac:dyDescent="0.2">
      <c r="A14" s="13" t="s">
        <v>42</v>
      </c>
      <c r="B14" s="14">
        <v>376</v>
      </c>
      <c r="C14" s="14">
        <v>151</v>
      </c>
      <c r="D14" s="15">
        <f t="shared" si="0"/>
        <v>527</v>
      </c>
    </row>
    <row r="15" spans="1:4" x14ac:dyDescent="0.2">
      <c r="A15" s="13" t="s">
        <v>11</v>
      </c>
      <c r="B15" s="14">
        <v>408</v>
      </c>
      <c r="C15" s="14">
        <v>200</v>
      </c>
      <c r="D15" s="15">
        <f t="shared" si="0"/>
        <v>608</v>
      </c>
    </row>
    <row r="16" spans="1:4" x14ac:dyDescent="0.2">
      <c r="A16" s="13" t="s">
        <v>39</v>
      </c>
      <c r="B16" s="14">
        <v>248</v>
      </c>
      <c r="C16" s="14">
        <v>361</v>
      </c>
      <c r="D16" s="15">
        <f t="shared" si="0"/>
        <v>609</v>
      </c>
    </row>
    <row r="17" spans="1:4" x14ac:dyDescent="0.2">
      <c r="A17" s="13" t="s">
        <v>43</v>
      </c>
      <c r="B17" s="14">
        <v>343</v>
      </c>
      <c r="C17" s="14">
        <v>280</v>
      </c>
      <c r="D17" s="15">
        <f t="shared" si="0"/>
        <v>623</v>
      </c>
    </row>
    <row r="18" spans="1:4" x14ac:dyDescent="0.2">
      <c r="A18" s="13" t="s">
        <v>15</v>
      </c>
      <c r="B18" s="14">
        <v>488</v>
      </c>
      <c r="C18" s="14">
        <v>142</v>
      </c>
      <c r="D18" s="15">
        <f t="shared" si="0"/>
        <v>630</v>
      </c>
    </row>
    <row r="19" spans="1:4" x14ac:dyDescent="0.2">
      <c r="A19" s="13" t="s">
        <v>17</v>
      </c>
      <c r="B19" s="14">
        <v>401</v>
      </c>
      <c r="C19" s="14">
        <v>231</v>
      </c>
      <c r="D19" s="15">
        <f t="shared" si="0"/>
        <v>632</v>
      </c>
    </row>
    <row r="20" spans="1:4" x14ac:dyDescent="0.2">
      <c r="A20" s="13" t="s">
        <v>31</v>
      </c>
      <c r="B20" s="14">
        <v>281</v>
      </c>
      <c r="C20" s="14">
        <v>358</v>
      </c>
      <c r="D20" s="15">
        <f t="shared" si="0"/>
        <v>639</v>
      </c>
    </row>
    <row r="21" spans="1:4" x14ac:dyDescent="0.2">
      <c r="A21" s="13" t="s">
        <v>33</v>
      </c>
      <c r="B21" s="14">
        <v>585</v>
      </c>
      <c r="C21" s="14">
        <v>68</v>
      </c>
      <c r="D21" s="15">
        <f t="shared" si="0"/>
        <v>653</v>
      </c>
    </row>
    <row r="22" spans="1:4" x14ac:dyDescent="0.2">
      <c r="A22" s="13" t="s">
        <v>40</v>
      </c>
      <c r="B22" s="14">
        <v>568</v>
      </c>
      <c r="C22" s="14">
        <v>95</v>
      </c>
      <c r="D22" s="15">
        <f t="shared" si="0"/>
        <v>663</v>
      </c>
    </row>
    <row r="23" spans="1:4" x14ac:dyDescent="0.2">
      <c r="A23" s="13" t="s">
        <v>35</v>
      </c>
      <c r="B23" s="14">
        <v>507</v>
      </c>
      <c r="C23" s="14">
        <v>186</v>
      </c>
      <c r="D23" s="15">
        <f t="shared" si="0"/>
        <v>693</v>
      </c>
    </row>
    <row r="24" spans="1:4" x14ac:dyDescent="0.2">
      <c r="A24" s="13" t="s">
        <v>41</v>
      </c>
      <c r="B24" s="14">
        <v>545</v>
      </c>
      <c r="C24" s="14">
        <v>249</v>
      </c>
      <c r="D24" s="15">
        <f t="shared" si="0"/>
        <v>794</v>
      </c>
    </row>
    <row r="25" spans="1:4" x14ac:dyDescent="0.2">
      <c r="A25" s="13" t="s">
        <v>32</v>
      </c>
      <c r="B25" s="14">
        <v>550</v>
      </c>
      <c r="C25" s="14">
        <v>251</v>
      </c>
      <c r="D25" s="15">
        <f t="shared" si="0"/>
        <v>801</v>
      </c>
    </row>
    <row r="26" spans="1:4" x14ac:dyDescent="0.2">
      <c r="A26" s="13" t="s">
        <v>34</v>
      </c>
      <c r="B26" s="14">
        <v>625</v>
      </c>
      <c r="C26" s="14">
        <v>344</v>
      </c>
      <c r="D26" s="15">
        <f t="shared" si="0"/>
        <v>969</v>
      </c>
    </row>
    <row r="27" spans="1:4" ht="13.5" thickBot="1" x14ac:dyDescent="0.25">
      <c r="A27" s="13" t="s">
        <v>18</v>
      </c>
      <c r="B27" s="14">
        <v>702</v>
      </c>
      <c r="C27" s="14">
        <v>442</v>
      </c>
      <c r="D27" s="15">
        <f t="shared" si="0"/>
        <v>1144</v>
      </c>
    </row>
    <row r="28" spans="1:4" ht="13.5" thickBot="1" x14ac:dyDescent="0.25">
      <c r="A28" s="26" t="s">
        <v>20</v>
      </c>
      <c r="B28" s="27">
        <f>SUM(B5:B27)</f>
        <v>9037</v>
      </c>
      <c r="C28" s="27">
        <f>SUM(C5:C27)</f>
        <v>4505</v>
      </c>
      <c r="D28" s="28"/>
    </row>
    <row r="29" spans="1:4" ht="13.5" thickBot="1" x14ac:dyDescent="0.25">
      <c r="A29" s="26" t="s">
        <v>23</v>
      </c>
      <c r="B29" s="27"/>
      <c r="C29" s="20"/>
      <c r="D29" s="21">
        <f>SUM(D5:D27)</f>
        <v>13542</v>
      </c>
    </row>
    <row r="30" spans="1:4" x14ac:dyDescent="0.2">
      <c r="A30" s="13"/>
      <c r="B30" s="14"/>
      <c r="C30" s="14"/>
      <c r="D30" s="15"/>
    </row>
    <row r="31" spans="1:4" x14ac:dyDescent="0.2">
      <c r="A31" s="13"/>
      <c r="B31" s="14"/>
      <c r="C31" s="14"/>
      <c r="D31" s="15"/>
    </row>
    <row r="32" spans="1:4" x14ac:dyDescent="0.2">
      <c r="A32" s="13"/>
      <c r="B32" s="14"/>
      <c r="C32" s="14"/>
      <c r="D32" s="15"/>
    </row>
    <row r="33" spans="1:4" x14ac:dyDescent="0.2">
      <c r="A33" s="13"/>
      <c r="B33" s="14"/>
      <c r="C33" s="14"/>
      <c r="D33" s="15"/>
    </row>
    <row r="34" spans="1:4" x14ac:dyDescent="0.2">
      <c r="A34" s="13"/>
      <c r="B34" s="14"/>
      <c r="C34" s="14"/>
      <c r="D34" s="15"/>
    </row>
    <row r="35" spans="1:4" x14ac:dyDescent="0.2">
      <c r="A35" s="13"/>
      <c r="B35" s="14"/>
      <c r="C35" s="14"/>
      <c r="D35" s="15"/>
    </row>
    <row r="36" spans="1:4" ht="13.5" thickBot="1" x14ac:dyDescent="0.25">
      <c r="A36" s="13"/>
      <c r="B36" s="14"/>
      <c r="C36" s="14"/>
      <c r="D36" s="15"/>
    </row>
    <row r="37" spans="1:4" ht="13.5" thickBot="1" x14ac:dyDescent="0.25">
      <c r="A37" s="25"/>
      <c r="B37" s="22"/>
      <c r="C37" s="22"/>
      <c r="D37" s="23"/>
    </row>
    <row r="38" spans="1:4" ht="13.5" thickBot="1" x14ac:dyDescent="0.25">
      <c r="A38" s="26"/>
      <c r="B38" s="27"/>
      <c r="C38" s="20"/>
      <c r="D38" s="28"/>
    </row>
  </sheetData>
  <sortState ref="A5:D27">
    <sortCondition ref="D5:D27"/>
    <sortCondition ref="B5:B27"/>
  </sortState>
  <dataValidations count="1">
    <dataValidation type="whole" allowBlank="1" showInputMessage="1" showErrorMessage="1" sqref="A4 A5:D27">
      <formula1>100</formula1>
      <formula2>300</formula2>
    </dataValidation>
  </dataValidations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D38"/>
  <sheetViews>
    <sheetView workbookViewId="0">
      <selection activeCell="D29" sqref="A4:D29"/>
    </sheetView>
  </sheetViews>
  <sheetFormatPr defaultRowHeight="12.75" x14ac:dyDescent="0.2"/>
  <cols>
    <col min="2" max="2" width="10.5703125" customWidth="1"/>
    <col min="3" max="3" width="11.710937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x14ac:dyDescent="0.2">
      <c r="A3" s="9"/>
      <c r="C3" s="9"/>
    </row>
    <row r="4" spans="1:4" ht="13.5" thickBot="1" x14ac:dyDescent="0.25">
      <c r="A4" s="38" t="s">
        <v>19</v>
      </c>
      <c r="B4" s="38" t="s">
        <v>21</v>
      </c>
      <c r="C4" s="38" t="s">
        <v>22</v>
      </c>
      <c r="D4" s="38" t="s">
        <v>24</v>
      </c>
    </row>
    <row r="5" spans="1:4" x14ac:dyDescent="0.2">
      <c r="A5" s="36" t="s">
        <v>16</v>
      </c>
      <c r="B5" s="22">
        <v>100</v>
      </c>
      <c r="C5" s="22">
        <v>20</v>
      </c>
      <c r="D5" s="22">
        <f t="shared" ref="D5:D27" si="0">B5+C5</f>
        <v>120</v>
      </c>
    </row>
    <row r="6" spans="1:4" x14ac:dyDescent="0.2">
      <c r="A6" s="37" t="s">
        <v>36</v>
      </c>
      <c r="B6" s="14">
        <v>251</v>
      </c>
      <c r="C6" s="14">
        <v>39</v>
      </c>
      <c r="D6" s="14">
        <f t="shared" si="0"/>
        <v>290</v>
      </c>
    </row>
    <row r="7" spans="1:4" x14ac:dyDescent="0.2">
      <c r="A7" s="37" t="s">
        <v>14</v>
      </c>
      <c r="B7" s="14">
        <v>244</v>
      </c>
      <c r="C7" s="14">
        <v>123</v>
      </c>
      <c r="D7" s="14">
        <f t="shared" si="0"/>
        <v>367</v>
      </c>
    </row>
    <row r="8" spans="1:4" x14ac:dyDescent="0.2">
      <c r="A8" s="37" t="s">
        <v>12</v>
      </c>
      <c r="B8" s="14">
        <v>257</v>
      </c>
      <c r="C8" s="14">
        <v>120</v>
      </c>
      <c r="D8" s="14">
        <f t="shared" si="0"/>
        <v>377</v>
      </c>
    </row>
    <row r="9" spans="1:4" x14ac:dyDescent="0.2">
      <c r="A9" s="37" t="s">
        <v>30</v>
      </c>
      <c r="B9" s="14">
        <v>344</v>
      </c>
      <c r="C9" s="14">
        <v>120</v>
      </c>
      <c r="D9" s="14">
        <f t="shared" si="0"/>
        <v>464</v>
      </c>
    </row>
    <row r="10" spans="1:4" x14ac:dyDescent="0.2">
      <c r="A10" s="37" t="s">
        <v>29</v>
      </c>
      <c r="B10" s="14">
        <v>389</v>
      </c>
      <c r="C10" s="14">
        <v>80</v>
      </c>
      <c r="D10" s="14">
        <f t="shared" si="0"/>
        <v>469</v>
      </c>
    </row>
    <row r="11" spans="1:4" x14ac:dyDescent="0.2">
      <c r="A11" s="37" t="s">
        <v>13</v>
      </c>
      <c r="B11" s="14">
        <v>325</v>
      </c>
      <c r="C11" s="14">
        <v>145</v>
      </c>
      <c r="D11" s="14">
        <f t="shared" si="0"/>
        <v>470</v>
      </c>
    </row>
    <row r="12" spans="1:4" x14ac:dyDescent="0.2">
      <c r="A12" s="37" t="s">
        <v>38</v>
      </c>
      <c r="B12" s="14">
        <v>200</v>
      </c>
      <c r="C12" s="14">
        <v>300</v>
      </c>
      <c r="D12" s="14">
        <f t="shared" si="0"/>
        <v>500</v>
      </c>
    </row>
    <row r="13" spans="1:4" x14ac:dyDescent="0.2">
      <c r="A13" s="37" t="s">
        <v>37</v>
      </c>
      <c r="B13" s="14">
        <v>300</v>
      </c>
      <c r="C13" s="14">
        <v>200</v>
      </c>
      <c r="D13" s="14">
        <f t="shared" si="0"/>
        <v>500</v>
      </c>
    </row>
    <row r="14" spans="1:4" x14ac:dyDescent="0.2">
      <c r="A14" s="37" t="s">
        <v>42</v>
      </c>
      <c r="B14" s="14">
        <v>376</v>
      </c>
      <c r="C14" s="14">
        <v>151</v>
      </c>
      <c r="D14" s="14">
        <f t="shared" si="0"/>
        <v>527</v>
      </c>
    </row>
    <row r="15" spans="1:4" x14ac:dyDescent="0.2">
      <c r="A15" s="37" t="s">
        <v>11</v>
      </c>
      <c r="B15" s="14">
        <v>408</v>
      </c>
      <c r="C15" s="14">
        <v>200</v>
      </c>
      <c r="D15" s="14">
        <f t="shared" si="0"/>
        <v>608</v>
      </c>
    </row>
    <row r="16" spans="1:4" x14ac:dyDescent="0.2">
      <c r="A16" s="37" t="s">
        <v>39</v>
      </c>
      <c r="B16" s="14">
        <v>248</v>
      </c>
      <c r="C16" s="14">
        <v>361</v>
      </c>
      <c r="D16" s="14">
        <f t="shared" si="0"/>
        <v>609</v>
      </c>
    </row>
    <row r="17" spans="1:4" x14ac:dyDescent="0.2">
      <c r="A17" s="37" t="s">
        <v>43</v>
      </c>
      <c r="B17" s="14">
        <v>343</v>
      </c>
      <c r="C17" s="14">
        <v>280</v>
      </c>
      <c r="D17" s="14">
        <f t="shared" si="0"/>
        <v>623</v>
      </c>
    </row>
    <row r="18" spans="1:4" x14ac:dyDescent="0.2">
      <c r="A18" s="37" t="s">
        <v>15</v>
      </c>
      <c r="B18" s="14">
        <v>488</v>
      </c>
      <c r="C18" s="14">
        <v>142</v>
      </c>
      <c r="D18" s="14">
        <f t="shared" si="0"/>
        <v>630</v>
      </c>
    </row>
    <row r="19" spans="1:4" x14ac:dyDescent="0.2">
      <c r="A19" s="37" t="s">
        <v>17</v>
      </c>
      <c r="B19" s="14">
        <v>401</v>
      </c>
      <c r="C19" s="14">
        <v>231</v>
      </c>
      <c r="D19" s="14">
        <f t="shared" si="0"/>
        <v>632</v>
      </c>
    </row>
    <row r="20" spans="1:4" x14ac:dyDescent="0.2">
      <c r="A20" s="37" t="s">
        <v>31</v>
      </c>
      <c r="B20" s="14">
        <v>281</v>
      </c>
      <c r="C20" s="14">
        <v>358</v>
      </c>
      <c r="D20" s="14">
        <f t="shared" si="0"/>
        <v>639</v>
      </c>
    </row>
    <row r="21" spans="1:4" x14ac:dyDescent="0.2">
      <c r="A21" s="37" t="s">
        <v>33</v>
      </c>
      <c r="B21" s="14">
        <v>585</v>
      </c>
      <c r="C21" s="14">
        <v>68</v>
      </c>
      <c r="D21" s="14">
        <f t="shared" si="0"/>
        <v>653</v>
      </c>
    </row>
    <row r="22" spans="1:4" x14ac:dyDescent="0.2">
      <c r="A22" s="37" t="s">
        <v>40</v>
      </c>
      <c r="B22" s="14">
        <v>568</v>
      </c>
      <c r="C22" s="14">
        <v>95</v>
      </c>
      <c r="D22" s="14">
        <f t="shared" si="0"/>
        <v>663</v>
      </c>
    </row>
    <row r="23" spans="1:4" x14ac:dyDescent="0.2">
      <c r="A23" s="37" t="s">
        <v>35</v>
      </c>
      <c r="B23" s="14">
        <v>507</v>
      </c>
      <c r="C23" s="14">
        <v>186</v>
      </c>
      <c r="D23" s="14">
        <f t="shared" si="0"/>
        <v>693</v>
      </c>
    </row>
    <row r="24" spans="1:4" x14ac:dyDescent="0.2">
      <c r="A24" s="37" t="s">
        <v>41</v>
      </c>
      <c r="B24" s="14">
        <v>545</v>
      </c>
      <c r="C24" s="14">
        <v>249</v>
      </c>
      <c r="D24" s="14">
        <f t="shared" si="0"/>
        <v>794</v>
      </c>
    </row>
    <row r="25" spans="1:4" x14ac:dyDescent="0.2">
      <c r="A25" s="37" t="s">
        <v>32</v>
      </c>
      <c r="B25" s="14">
        <v>550</v>
      </c>
      <c r="C25" s="14">
        <v>251</v>
      </c>
      <c r="D25" s="14">
        <f t="shared" si="0"/>
        <v>801</v>
      </c>
    </row>
    <row r="26" spans="1:4" x14ac:dyDescent="0.2">
      <c r="A26" s="37" t="s">
        <v>34</v>
      </c>
      <c r="B26" s="14">
        <v>625</v>
      </c>
      <c r="C26" s="14">
        <v>344</v>
      </c>
      <c r="D26" s="14">
        <f t="shared" si="0"/>
        <v>969</v>
      </c>
    </row>
    <row r="27" spans="1:4" x14ac:dyDescent="0.2">
      <c r="A27" s="37" t="s">
        <v>18</v>
      </c>
      <c r="B27" s="14">
        <v>702</v>
      </c>
      <c r="C27" s="14">
        <v>442</v>
      </c>
      <c r="D27" s="14">
        <f t="shared" si="0"/>
        <v>1144</v>
      </c>
    </row>
    <row r="28" spans="1:4" ht="13.5" thickBot="1" x14ac:dyDescent="0.25">
      <c r="A28" s="39" t="s">
        <v>20</v>
      </c>
      <c r="B28" s="17">
        <f>SUBTOTAL(109,B5:B27)</f>
        <v>9037</v>
      </c>
      <c r="C28" s="17">
        <f>SUBTOTAL(109,C5:C27)</f>
        <v>4505</v>
      </c>
      <c r="D28" s="18"/>
    </row>
    <row r="29" spans="1:4" ht="13.5" thickBot="1" x14ac:dyDescent="0.25">
      <c r="A29" s="26" t="s">
        <v>23</v>
      </c>
      <c r="B29" s="27"/>
      <c r="C29" s="20"/>
      <c r="D29" s="21">
        <f>SUBTOTAL(109,D5:D27)</f>
        <v>13542</v>
      </c>
    </row>
    <row r="30" spans="1:4" x14ac:dyDescent="0.2">
      <c r="A30" s="13"/>
      <c r="B30" s="14"/>
      <c r="C30" s="14"/>
      <c r="D30" s="15"/>
    </row>
    <row r="31" spans="1:4" x14ac:dyDescent="0.2">
      <c r="A31" s="13"/>
      <c r="B31" s="14"/>
      <c r="C31" s="14"/>
      <c r="D31" s="15"/>
    </row>
    <row r="32" spans="1:4" x14ac:dyDescent="0.2">
      <c r="A32" s="13"/>
      <c r="B32" s="14"/>
      <c r="C32" s="14"/>
      <c r="D32" s="15"/>
    </row>
    <row r="33" spans="1:4" x14ac:dyDescent="0.2">
      <c r="A33" s="13"/>
      <c r="B33" s="14"/>
      <c r="C33" s="14"/>
      <c r="D33" s="15"/>
    </row>
    <row r="34" spans="1:4" x14ac:dyDescent="0.2">
      <c r="A34" s="13"/>
      <c r="B34" s="14"/>
      <c r="C34" s="14"/>
      <c r="D34" s="15"/>
    </row>
    <row r="35" spans="1:4" x14ac:dyDescent="0.2">
      <c r="A35" s="13"/>
      <c r="B35" s="14"/>
      <c r="C35" s="14"/>
      <c r="D35" s="15"/>
    </row>
    <row r="36" spans="1:4" ht="13.5" thickBot="1" x14ac:dyDescent="0.25">
      <c r="A36" s="13"/>
      <c r="B36" s="14"/>
      <c r="C36" s="14"/>
      <c r="D36" s="15"/>
    </row>
    <row r="37" spans="1:4" ht="13.5" thickBot="1" x14ac:dyDescent="0.25">
      <c r="A37" s="25"/>
      <c r="B37" s="22"/>
      <c r="C37" s="22"/>
      <c r="D37" s="23"/>
    </row>
    <row r="38" spans="1:4" ht="13.5" thickBot="1" x14ac:dyDescent="0.25">
      <c r="A38" s="26"/>
      <c r="B38" s="27"/>
      <c r="C38" s="20"/>
      <c r="D38" s="28"/>
    </row>
  </sheetData>
  <pageMargins left="0.75" right="0.75" top="1" bottom="1" header="0.5" footer="0.5"/>
  <pageSetup paperSize="9" orientation="portrait" horizontalDpi="0" verticalDpi="0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D38"/>
  <sheetViews>
    <sheetView workbookViewId="0">
      <selection activeCell="A2" sqref="A2:C2"/>
    </sheetView>
  </sheetViews>
  <sheetFormatPr defaultRowHeight="12.75" x14ac:dyDescent="0.2"/>
  <cols>
    <col min="2" max="2" width="10.5703125" customWidth="1"/>
    <col min="3" max="3" width="11.710937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ht="13.5" thickBot="1" x14ac:dyDescent="0.25">
      <c r="A3" s="9"/>
      <c r="C3" s="9"/>
    </row>
    <row r="4" spans="1:4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</row>
    <row r="5" spans="1:4" hidden="1" x14ac:dyDescent="0.2">
      <c r="A5" s="12" t="s">
        <v>16</v>
      </c>
      <c r="B5" s="22">
        <v>100</v>
      </c>
      <c r="C5" s="22">
        <v>20</v>
      </c>
      <c r="D5" s="23">
        <f t="shared" ref="D5:D27" si="0">B5+C5</f>
        <v>120</v>
      </c>
    </row>
    <row r="6" spans="1:4" hidden="1" x14ac:dyDescent="0.2">
      <c r="A6" s="13" t="s">
        <v>36</v>
      </c>
      <c r="B6" s="14">
        <v>251</v>
      </c>
      <c r="C6" s="14">
        <v>39</v>
      </c>
      <c r="D6" s="15">
        <f t="shared" si="0"/>
        <v>290</v>
      </c>
    </row>
    <row r="7" spans="1:4" hidden="1" x14ac:dyDescent="0.2">
      <c r="A7" s="13" t="s">
        <v>14</v>
      </c>
      <c r="B7" s="14">
        <v>244</v>
      </c>
      <c r="C7" s="14">
        <v>123</v>
      </c>
      <c r="D7" s="15">
        <f t="shared" si="0"/>
        <v>367</v>
      </c>
    </row>
    <row r="8" spans="1:4" hidden="1" x14ac:dyDescent="0.2">
      <c r="A8" s="13" t="s">
        <v>12</v>
      </c>
      <c r="B8" s="14">
        <v>257</v>
      </c>
      <c r="C8" s="14">
        <v>120</v>
      </c>
      <c r="D8" s="15">
        <f t="shared" si="0"/>
        <v>377</v>
      </c>
    </row>
    <row r="9" spans="1:4" x14ac:dyDescent="0.2">
      <c r="A9" s="13" t="s">
        <v>30</v>
      </c>
      <c r="B9" s="14">
        <v>344</v>
      </c>
      <c r="C9" s="14">
        <v>120</v>
      </c>
      <c r="D9" s="15">
        <f t="shared" si="0"/>
        <v>464</v>
      </c>
    </row>
    <row r="10" spans="1:4" x14ac:dyDescent="0.2">
      <c r="A10" s="13" t="s">
        <v>29</v>
      </c>
      <c r="B10" s="14">
        <v>389</v>
      </c>
      <c r="C10" s="14">
        <v>80</v>
      </c>
      <c r="D10" s="15">
        <f t="shared" si="0"/>
        <v>469</v>
      </c>
    </row>
    <row r="11" spans="1:4" x14ac:dyDescent="0.2">
      <c r="A11" s="13" t="s">
        <v>13</v>
      </c>
      <c r="B11" s="14">
        <v>325</v>
      </c>
      <c r="C11" s="14">
        <v>145</v>
      </c>
      <c r="D11" s="15">
        <f t="shared" si="0"/>
        <v>470</v>
      </c>
    </row>
    <row r="12" spans="1:4" x14ac:dyDescent="0.2">
      <c r="A12" s="13" t="s">
        <v>38</v>
      </c>
      <c r="B12" s="14">
        <v>200</v>
      </c>
      <c r="C12" s="14">
        <v>300</v>
      </c>
      <c r="D12" s="15">
        <f t="shared" si="0"/>
        <v>500</v>
      </c>
    </row>
    <row r="13" spans="1:4" x14ac:dyDescent="0.2">
      <c r="A13" s="13" t="s">
        <v>37</v>
      </c>
      <c r="B13" s="14">
        <v>300</v>
      </c>
      <c r="C13" s="14">
        <v>200</v>
      </c>
      <c r="D13" s="15">
        <f t="shared" si="0"/>
        <v>500</v>
      </c>
    </row>
    <row r="14" spans="1:4" x14ac:dyDescent="0.2">
      <c r="A14" s="13" t="s">
        <v>42</v>
      </c>
      <c r="B14" s="14">
        <v>376</v>
      </c>
      <c r="C14" s="14">
        <v>151</v>
      </c>
      <c r="D14" s="15">
        <f t="shared" si="0"/>
        <v>527</v>
      </c>
    </row>
    <row r="15" spans="1:4" hidden="1" x14ac:dyDescent="0.2">
      <c r="A15" s="13" t="s">
        <v>11</v>
      </c>
      <c r="B15" s="14">
        <v>408</v>
      </c>
      <c r="C15" s="14">
        <v>200</v>
      </c>
      <c r="D15" s="15">
        <f t="shared" si="0"/>
        <v>608</v>
      </c>
    </row>
    <row r="16" spans="1:4" hidden="1" x14ac:dyDescent="0.2">
      <c r="A16" s="13" t="s">
        <v>39</v>
      </c>
      <c r="B16" s="14">
        <v>248</v>
      </c>
      <c r="C16" s="14">
        <v>361</v>
      </c>
      <c r="D16" s="15">
        <f t="shared" si="0"/>
        <v>609</v>
      </c>
    </row>
    <row r="17" spans="1:4" hidden="1" x14ac:dyDescent="0.2">
      <c r="A17" s="13" t="s">
        <v>43</v>
      </c>
      <c r="B17" s="14">
        <v>343</v>
      </c>
      <c r="C17" s="14">
        <v>280</v>
      </c>
      <c r="D17" s="15">
        <f t="shared" si="0"/>
        <v>623</v>
      </c>
    </row>
    <row r="18" spans="1:4" hidden="1" x14ac:dyDescent="0.2">
      <c r="A18" s="13" t="s">
        <v>15</v>
      </c>
      <c r="B18" s="14">
        <v>488</v>
      </c>
      <c r="C18" s="14">
        <v>142</v>
      </c>
      <c r="D18" s="15">
        <f t="shared" si="0"/>
        <v>630</v>
      </c>
    </row>
    <row r="19" spans="1:4" hidden="1" x14ac:dyDescent="0.2">
      <c r="A19" s="13" t="s">
        <v>17</v>
      </c>
      <c r="B19" s="14">
        <v>401</v>
      </c>
      <c r="C19" s="14">
        <v>231</v>
      </c>
      <c r="D19" s="15">
        <f t="shared" si="0"/>
        <v>632</v>
      </c>
    </row>
    <row r="20" spans="1:4" hidden="1" x14ac:dyDescent="0.2">
      <c r="A20" s="13" t="s">
        <v>31</v>
      </c>
      <c r="B20" s="14">
        <v>281</v>
      </c>
      <c r="C20" s="14">
        <v>358</v>
      </c>
      <c r="D20" s="15">
        <f t="shared" si="0"/>
        <v>639</v>
      </c>
    </row>
    <row r="21" spans="1:4" hidden="1" x14ac:dyDescent="0.2">
      <c r="A21" s="13" t="s">
        <v>33</v>
      </c>
      <c r="B21" s="14">
        <v>585</v>
      </c>
      <c r="C21" s="14">
        <v>68</v>
      </c>
      <c r="D21" s="15">
        <f t="shared" si="0"/>
        <v>653</v>
      </c>
    </row>
    <row r="22" spans="1:4" hidden="1" x14ac:dyDescent="0.2">
      <c r="A22" s="13" t="s">
        <v>40</v>
      </c>
      <c r="B22" s="14">
        <v>568</v>
      </c>
      <c r="C22" s="14">
        <v>95</v>
      </c>
      <c r="D22" s="15">
        <f t="shared" si="0"/>
        <v>663</v>
      </c>
    </row>
    <row r="23" spans="1:4" hidden="1" x14ac:dyDescent="0.2">
      <c r="A23" s="13" t="s">
        <v>35</v>
      </c>
      <c r="B23" s="14">
        <v>507</v>
      </c>
      <c r="C23" s="14">
        <v>186</v>
      </c>
      <c r="D23" s="15">
        <f t="shared" si="0"/>
        <v>693</v>
      </c>
    </row>
    <row r="24" spans="1:4" hidden="1" x14ac:dyDescent="0.2">
      <c r="A24" s="13" t="s">
        <v>41</v>
      </c>
      <c r="B24" s="14">
        <v>545</v>
      </c>
      <c r="C24" s="14">
        <v>249</v>
      </c>
      <c r="D24" s="15">
        <f t="shared" si="0"/>
        <v>794</v>
      </c>
    </row>
    <row r="25" spans="1:4" hidden="1" x14ac:dyDescent="0.2">
      <c r="A25" s="13" t="s">
        <v>32</v>
      </c>
      <c r="B25" s="14">
        <v>550</v>
      </c>
      <c r="C25" s="14">
        <v>251</v>
      </c>
      <c r="D25" s="15">
        <f t="shared" si="0"/>
        <v>801</v>
      </c>
    </row>
    <row r="26" spans="1:4" hidden="1" x14ac:dyDescent="0.2">
      <c r="A26" s="13" t="s">
        <v>34</v>
      </c>
      <c r="B26" s="14">
        <v>625</v>
      </c>
      <c r="C26" s="14">
        <v>344</v>
      </c>
      <c r="D26" s="15">
        <f t="shared" si="0"/>
        <v>969</v>
      </c>
    </row>
    <row r="27" spans="1:4" hidden="1" x14ac:dyDescent="0.2">
      <c r="A27" s="13" t="s">
        <v>18</v>
      </c>
      <c r="B27" s="14">
        <v>702</v>
      </c>
      <c r="C27" s="14">
        <v>442</v>
      </c>
      <c r="D27" s="15">
        <f t="shared" si="0"/>
        <v>1144</v>
      </c>
    </row>
    <row r="28" spans="1:4" ht="13.5" thickBot="1" x14ac:dyDescent="0.25">
      <c r="A28" s="39" t="s">
        <v>20</v>
      </c>
      <c r="B28" s="17">
        <f>SUBTOTAL(109,B5:B27)</f>
        <v>1934</v>
      </c>
      <c r="C28" s="17">
        <f>SUBTOTAL(109,C5:C27)</f>
        <v>996</v>
      </c>
      <c r="D28" s="18"/>
    </row>
    <row r="29" spans="1:4" ht="13.5" thickBot="1" x14ac:dyDescent="0.25">
      <c r="A29" s="26" t="s">
        <v>23</v>
      </c>
      <c r="B29" s="27"/>
      <c r="C29" s="20"/>
      <c r="D29" s="28">
        <f>SUBTOTAL(109,D5:D27)</f>
        <v>2930</v>
      </c>
    </row>
    <row r="30" spans="1:4" x14ac:dyDescent="0.2">
      <c r="A30" s="13"/>
      <c r="B30" s="14"/>
      <c r="C30" s="14"/>
      <c r="D30" s="15"/>
    </row>
    <row r="31" spans="1:4" x14ac:dyDescent="0.2">
      <c r="A31" s="13"/>
      <c r="B31" s="14"/>
      <c r="C31" s="14"/>
      <c r="D31" s="15"/>
    </row>
    <row r="32" spans="1:4" x14ac:dyDescent="0.2">
      <c r="A32" s="13"/>
      <c r="B32" s="14"/>
      <c r="C32" s="14"/>
      <c r="D32" s="15"/>
    </row>
    <row r="33" spans="1:4" x14ac:dyDescent="0.2">
      <c r="A33" s="13"/>
      <c r="B33" s="14"/>
      <c r="C33" s="14"/>
      <c r="D33" s="15"/>
    </row>
    <row r="34" spans="1:4" x14ac:dyDescent="0.2">
      <c r="A34" s="13"/>
      <c r="B34" s="14"/>
      <c r="C34" s="14"/>
      <c r="D34" s="15"/>
    </row>
    <row r="35" spans="1:4" x14ac:dyDescent="0.2">
      <c r="A35" s="13"/>
      <c r="B35" s="14"/>
      <c r="C35" s="14"/>
      <c r="D35" s="15"/>
    </row>
    <row r="36" spans="1:4" ht="13.5" thickBot="1" x14ac:dyDescent="0.25">
      <c r="A36" s="13"/>
      <c r="B36" s="14"/>
      <c r="C36" s="14"/>
      <c r="D36" s="15"/>
    </row>
    <row r="37" spans="1:4" ht="13.5" thickBot="1" x14ac:dyDescent="0.25">
      <c r="A37" s="25"/>
      <c r="B37" s="22"/>
      <c r="C37" s="22"/>
      <c r="D37" s="23"/>
    </row>
    <row r="38" spans="1:4" ht="13.5" thickBot="1" x14ac:dyDescent="0.25">
      <c r="A38" s="26"/>
      <c r="B38" s="27"/>
      <c r="C38" s="20"/>
      <c r="D38" s="28"/>
    </row>
  </sheetData>
  <dataValidations count="1">
    <dataValidation type="whole" allowBlank="1" showInputMessage="1" showErrorMessage="1" sqref="A4 A5:D27">
      <formula1>100</formula1>
      <formula2>300</formula2>
    </dataValidation>
  </dataValidations>
  <pageMargins left="0.75" right="0.75" top="1" bottom="1" header="0.5" footer="0.5"/>
  <pageSetup paperSize="9" orientation="portrait" horizontalDpi="0" verticalDpi="0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D38"/>
  <sheetViews>
    <sheetView topLeftCell="A2" workbookViewId="0">
      <selection activeCell="A2" sqref="A2"/>
    </sheetView>
  </sheetViews>
  <sheetFormatPr defaultRowHeight="12.75" x14ac:dyDescent="0.2"/>
  <cols>
    <col min="3" max="3" width="10.4257812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ht="13.5" thickBot="1" x14ac:dyDescent="0.25">
      <c r="A3" s="9"/>
      <c r="C3" s="9"/>
    </row>
    <row r="4" spans="1:4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</row>
    <row r="5" spans="1:4" x14ac:dyDescent="0.2">
      <c r="A5" s="12" t="s">
        <v>16</v>
      </c>
      <c r="B5" s="22">
        <v>100</v>
      </c>
      <c r="C5" s="22">
        <v>20</v>
      </c>
      <c r="D5" s="23">
        <f t="shared" ref="D5:D27" si="0">B5+C5</f>
        <v>120</v>
      </c>
    </row>
    <row r="6" spans="1:4" x14ac:dyDescent="0.2">
      <c r="A6" s="13" t="s">
        <v>36</v>
      </c>
      <c r="B6" s="14">
        <v>251</v>
      </c>
      <c r="C6" s="14">
        <v>39</v>
      </c>
      <c r="D6" s="15">
        <f t="shared" si="0"/>
        <v>290</v>
      </c>
    </row>
    <row r="7" spans="1:4" x14ac:dyDescent="0.2">
      <c r="A7" s="13" t="s">
        <v>14</v>
      </c>
      <c r="B7" s="14">
        <v>244</v>
      </c>
      <c r="C7" s="14">
        <v>123</v>
      </c>
      <c r="D7" s="15">
        <f t="shared" si="0"/>
        <v>367</v>
      </c>
    </row>
    <row r="8" spans="1:4" x14ac:dyDescent="0.2">
      <c r="A8" s="13" t="s">
        <v>12</v>
      </c>
      <c r="B8" s="14">
        <v>257</v>
      </c>
      <c r="C8" s="14">
        <v>120</v>
      </c>
      <c r="D8" s="15">
        <f t="shared" si="0"/>
        <v>377</v>
      </c>
    </row>
    <row r="9" spans="1:4" x14ac:dyDescent="0.2">
      <c r="A9" s="13" t="s">
        <v>30</v>
      </c>
      <c r="B9" s="14">
        <v>344</v>
      </c>
      <c r="C9" s="14">
        <v>120</v>
      </c>
      <c r="D9" s="15">
        <f t="shared" si="0"/>
        <v>464</v>
      </c>
    </row>
    <row r="10" spans="1:4" x14ac:dyDescent="0.2">
      <c r="A10" s="13" t="s">
        <v>29</v>
      </c>
      <c r="B10" s="14">
        <v>389</v>
      </c>
      <c r="C10" s="14">
        <v>80</v>
      </c>
      <c r="D10" s="15">
        <f t="shared" si="0"/>
        <v>469</v>
      </c>
    </row>
    <row r="11" spans="1:4" x14ac:dyDescent="0.2">
      <c r="A11" s="13" t="s">
        <v>13</v>
      </c>
      <c r="B11" s="14">
        <v>325</v>
      </c>
      <c r="C11" s="14">
        <v>145</v>
      </c>
      <c r="D11" s="15">
        <f t="shared" si="0"/>
        <v>470</v>
      </c>
    </row>
    <row r="12" spans="1:4" x14ac:dyDescent="0.2">
      <c r="A12" s="13" t="s">
        <v>38</v>
      </c>
      <c r="B12" s="14">
        <v>200</v>
      </c>
      <c r="C12" s="14">
        <v>300</v>
      </c>
      <c r="D12" s="15">
        <f t="shared" si="0"/>
        <v>500</v>
      </c>
    </row>
    <row r="13" spans="1:4" x14ac:dyDescent="0.2">
      <c r="A13" s="13" t="s">
        <v>37</v>
      </c>
      <c r="B13" s="14">
        <v>300</v>
      </c>
      <c r="C13" s="14">
        <v>200</v>
      </c>
      <c r="D13" s="15">
        <f t="shared" si="0"/>
        <v>500</v>
      </c>
    </row>
    <row r="14" spans="1:4" x14ac:dyDescent="0.2">
      <c r="A14" s="13" t="s">
        <v>42</v>
      </c>
      <c r="B14" s="14">
        <v>376</v>
      </c>
      <c r="C14" s="14">
        <v>151</v>
      </c>
      <c r="D14" s="15">
        <f t="shared" si="0"/>
        <v>527</v>
      </c>
    </row>
    <row r="15" spans="1:4" x14ac:dyDescent="0.2">
      <c r="A15" s="13" t="s">
        <v>11</v>
      </c>
      <c r="B15" s="14">
        <v>408</v>
      </c>
      <c r="C15" s="14">
        <v>200</v>
      </c>
      <c r="D15" s="15">
        <f t="shared" si="0"/>
        <v>608</v>
      </c>
    </row>
    <row r="16" spans="1:4" x14ac:dyDescent="0.2">
      <c r="A16" s="13" t="s">
        <v>39</v>
      </c>
      <c r="B16" s="14">
        <v>248</v>
      </c>
      <c r="C16" s="14">
        <v>361</v>
      </c>
      <c r="D16" s="15">
        <f t="shared" si="0"/>
        <v>609</v>
      </c>
    </row>
    <row r="17" spans="1:4" x14ac:dyDescent="0.2">
      <c r="A17" s="13" t="s">
        <v>43</v>
      </c>
      <c r="B17" s="14">
        <v>343</v>
      </c>
      <c r="C17" s="14">
        <v>280</v>
      </c>
      <c r="D17" s="15">
        <f t="shared" si="0"/>
        <v>623</v>
      </c>
    </row>
    <row r="18" spans="1:4" x14ac:dyDescent="0.2">
      <c r="A18" s="13" t="s">
        <v>15</v>
      </c>
      <c r="B18" s="14">
        <v>488</v>
      </c>
      <c r="C18" s="14">
        <v>142</v>
      </c>
      <c r="D18" s="15">
        <f t="shared" si="0"/>
        <v>630</v>
      </c>
    </row>
    <row r="19" spans="1:4" x14ac:dyDescent="0.2">
      <c r="A19" s="13" t="s">
        <v>17</v>
      </c>
      <c r="B19" s="14">
        <v>401</v>
      </c>
      <c r="C19" s="14">
        <v>231</v>
      </c>
      <c r="D19" s="15">
        <f t="shared" si="0"/>
        <v>632</v>
      </c>
    </row>
    <row r="20" spans="1:4" x14ac:dyDescent="0.2">
      <c r="A20" s="13" t="s">
        <v>31</v>
      </c>
      <c r="B20" s="14">
        <v>281</v>
      </c>
      <c r="C20" s="14">
        <v>358</v>
      </c>
      <c r="D20" s="15">
        <f t="shared" si="0"/>
        <v>639</v>
      </c>
    </row>
    <row r="21" spans="1:4" x14ac:dyDescent="0.2">
      <c r="A21" s="13" t="s">
        <v>33</v>
      </c>
      <c r="B21" s="14">
        <v>585</v>
      </c>
      <c r="C21" s="14">
        <v>68</v>
      </c>
      <c r="D21" s="15">
        <f t="shared" si="0"/>
        <v>653</v>
      </c>
    </row>
    <row r="22" spans="1:4" x14ac:dyDescent="0.2">
      <c r="A22" s="13" t="s">
        <v>40</v>
      </c>
      <c r="B22" s="14">
        <v>568</v>
      </c>
      <c r="C22" s="14">
        <v>95</v>
      </c>
      <c r="D22" s="15">
        <f t="shared" si="0"/>
        <v>663</v>
      </c>
    </row>
    <row r="23" spans="1:4" x14ac:dyDescent="0.2">
      <c r="A23" s="13" t="s">
        <v>35</v>
      </c>
      <c r="B23" s="14">
        <v>507</v>
      </c>
      <c r="C23" s="14">
        <v>186</v>
      </c>
      <c r="D23" s="15">
        <f t="shared" si="0"/>
        <v>693</v>
      </c>
    </row>
    <row r="24" spans="1:4" x14ac:dyDescent="0.2">
      <c r="A24" s="13" t="s">
        <v>41</v>
      </c>
      <c r="B24" s="14">
        <v>545</v>
      </c>
      <c r="C24" s="14">
        <v>249</v>
      </c>
      <c r="D24" s="15">
        <f t="shared" si="0"/>
        <v>794</v>
      </c>
    </row>
    <row r="25" spans="1:4" x14ac:dyDescent="0.2">
      <c r="A25" s="13" t="s">
        <v>32</v>
      </c>
      <c r="B25" s="14">
        <v>550</v>
      </c>
      <c r="C25" s="14">
        <v>251</v>
      </c>
      <c r="D25" s="15">
        <f t="shared" si="0"/>
        <v>801</v>
      </c>
    </row>
    <row r="26" spans="1:4" x14ac:dyDescent="0.2">
      <c r="A26" s="13" t="s">
        <v>34</v>
      </c>
      <c r="B26" s="14">
        <v>625</v>
      </c>
      <c r="C26" s="14">
        <v>344</v>
      </c>
      <c r="D26" s="15">
        <f t="shared" si="0"/>
        <v>969</v>
      </c>
    </row>
    <row r="27" spans="1:4" ht="13.5" thickBot="1" x14ac:dyDescent="0.25">
      <c r="A27" s="13" t="s">
        <v>18</v>
      </c>
      <c r="B27" s="14">
        <v>702</v>
      </c>
      <c r="C27" s="14">
        <v>442</v>
      </c>
      <c r="D27" s="15">
        <f t="shared" si="0"/>
        <v>1144</v>
      </c>
    </row>
    <row r="28" spans="1:4" ht="13.5" thickBot="1" x14ac:dyDescent="0.25">
      <c r="A28" s="26" t="s">
        <v>20</v>
      </c>
      <c r="B28" s="27">
        <f>SUM(B5:B27)</f>
        <v>9037</v>
      </c>
      <c r="C28" s="27">
        <f>SUM(C5:C27)</f>
        <v>4505</v>
      </c>
      <c r="D28" s="28"/>
    </row>
    <row r="29" spans="1:4" ht="13.5" thickBot="1" x14ac:dyDescent="0.25">
      <c r="A29" s="26" t="s">
        <v>23</v>
      </c>
      <c r="B29" s="27"/>
      <c r="C29" s="20"/>
      <c r="D29" s="21">
        <f>SUM(D5:D27)</f>
        <v>13542</v>
      </c>
    </row>
    <row r="30" spans="1:4" x14ac:dyDescent="0.2">
      <c r="A30" s="13"/>
      <c r="B30" s="14"/>
      <c r="C30" s="14"/>
      <c r="D30" s="15"/>
    </row>
    <row r="31" spans="1:4" x14ac:dyDescent="0.2">
      <c r="A31" s="13"/>
      <c r="B31" s="14"/>
      <c r="C31" s="14"/>
      <c r="D31" s="15"/>
    </row>
    <row r="32" spans="1:4" x14ac:dyDescent="0.2">
      <c r="A32" s="13"/>
      <c r="B32" s="14"/>
      <c r="C32" s="14"/>
      <c r="D32" s="15"/>
    </row>
    <row r="33" spans="1:4" x14ac:dyDescent="0.2">
      <c r="A33" s="13"/>
      <c r="B33" s="14"/>
      <c r="C33" s="14"/>
      <c r="D33" s="15"/>
    </row>
    <row r="34" spans="1:4" x14ac:dyDescent="0.2">
      <c r="A34" s="13"/>
      <c r="B34" s="14"/>
      <c r="C34" s="14"/>
      <c r="D34" s="15"/>
    </row>
    <row r="35" spans="1:4" x14ac:dyDescent="0.2">
      <c r="A35" s="13"/>
      <c r="B35" s="14"/>
      <c r="C35" s="14"/>
      <c r="D35" s="15"/>
    </row>
    <row r="36" spans="1:4" ht="13.5" thickBot="1" x14ac:dyDescent="0.25">
      <c r="A36" s="13"/>
      <c r="B36" s="14"/>
      <c r="C36" s="14"/>
      <c r="D36" s="15"/>
    </row>
    <row r="37" spans="1:4" ht="13.5" thickBot="1" x14ac:dyDescent="0.25">
      <c r="A37" s="25"/>
      <c r="B37" s="22"/>
      <c r="C37" s="22"/>
      <c r="D37" s="23"/>
    </row>
    <row r="38" spans="1:4" ht="13.5" thickBot="1" x14ac:dyDescent="0.25">
      <c r="A38" s="26"/>
      <c r="B38" s="27"/>
      <c r="C38" s="20"/>
      <c r="D38" s="28"/>
    </row>
  </sheetData>
  <dataValidations count="1">
    <dataValidation type="whole" allowBlank="1" showInputMessage="1" showErrorMessage="1" sqref="A4 A5:D27">
      <formula1>100</formula1>
      <formula2>300</formula2>
    </dataValidation>
  </dataValidations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30"/>
  <sheetViews>
    <sheetView workbookViewId="0">
      <selection activeCell="A2" sqref="A2"/>
    </sheetView>
  </sheetViews>
  <sheetFormatPr defaultRowHeight="12.75" x14ac:dyDescent="0.2"/>
  <cols>
    <col min="1" max="6" width="9.140625" style="55"/>
    <col min="7" max="7" width="10.85546875" style="55" bestFit="1" customWidth="1"/>
    <col min="8" max="8" width="13.28515625" style="55" customWidth="1"/>
    <col min="9" max="9" width="11.5703125" style="55" customWidth="1"/>
    <col min="10" max="11" width="10.85546875" style="55" bestFit="1" customWidth="1"/>
    <col min="12" max="16384" width="9.140625" style="55"/>
  </cols>
  <sheetData>
    <row r="1" spans="1:13" ht="13.5" customHeight="1" x14ac:dyDescent="0.2"/>
    <row r="2" spans="1:13" ht="15" x14ac:dyDescent="0.25">
      <c r="A2" s="11" t="s">
        <v>9</v>
      </c>
      <c r="B2" s="11"/>
      <c r="E2" s="9" t="s">
        <v>85</v>
      </c>
    </row>
    <row r="3" spans="1:13" ht="13.5" thickBot="1" x14ac:dyDescent="0.25"/>
    <row r="4" spans="1:13" ht="13.5" thickBot="1" x14ac:dyDescent="0.25">
      <c r="A4" s="76" t="s">
        <v>19</v>
      </c>
      <c r="B4" s="77">
        <v>2010</v>
      </c>
      <c r="C4" s="78">
        <v>2011</v>
      </c>
      <c r="D4" s="79">
        <v>2012</v>
      </c>
      <c r="E4" s="79">
        <v>2013</v>
      </c>
      <c r="F4" s="79">
        <v>2014</v>
      </c>
      <c r="G4" s="78" t="s">
        <v>68</v>
      </c>
      <c r="H4" s="78" t="s">
        <v>69</v>
      </c>
      <c r="I4" s="80" t="s">
        <v>71</v>
      </c>
      <c r="J4" s="56"/>
      <c r="K4" s="56"/>
    </row>
    <row r="5" spans="1:13" x14ac:dyDescent="0.2">
      <c r="A5" s="70" t="s">
        <v>11</v>
      </c>
      <c r="B5" s="71">
        <v>744</v>
      </c>
      <c r="C5" s="72">
        <v>695</v>
      </c>
      <c r="D5" s="72">
        <v>669</v>
      </c>
      <c r="E5" s="72">
        <v>644</v>
      </c>
      <c r="F5" s="72">
        <v>608</v>
      </c>
      <c r="G5" s="73" t="s">
        <v>50</v>
      </c>
      <c r="H5" s="74">
        <v>164</v>
      </c>
      <c r="I5" s="75">
        <v>1</v>
      </c>
      <c r="L5" s="57"/>
      <c r="M5" s="57"/>
    </row>
    <row r="6" spans="1:13" x14ac:dyDescent="0.2">
      <c r="A6" s="68" t="s">
        <v>12</v>
      </c>
      <c r="B6" s="66">
        <v>361</v>
      </c>
      <c r="C6" s="54">
        <v>365</v>
      </c>
      <c r="D6" s="54">
        <v>369</v>
      </c>
      <c r="E6" s="54">
        <v>373</v>
      </c>
      <c r="F6" s="54">
        <v>377</v>
      </c>
      <c r="G6" s="59" t="s">
        <v>51</v>
      </c>
      <c r="H6" s="60">
        <v>102</v>
      </c>
      <c r="I6" s="61">
        <v>2</v>
      </c>
    </row>
    <row r="7" spans="1:13" x14ac:dyDescent="0.2">
      <c r="A7" s="68" t="s">
        <v>13</v>
      </c>
      <c r="B7" s="66">
        <v>451</v>
      </c>
      <c r="C7" s="54">
        <v>446</v>
      </c>
      <c r="D7" s="54">
        <v>456</v>
      </c>
      <c r="E7" s="54">
        <v>460</v>
      </c>
      <c r="F7" s="54">
        <v>470</v>
      </c>
      <c r="G7" s="59" t="s">
        <v>52</v>
      </c>
      <c r="H7" s="60">
        <v>115</v>
      </c>
      <c r="I7" s="61">
        <v>1</v>
      </c>
    </row>
    <row r="8" spans="1:13" x14ac:dyDescent="0.2">
      <c r="A8" s="68" t="s">
        <v>14</v>
      </c>
      <c r="B8" s="66">
        <v>413</v>
      </c>
      <c r="C8" s="54">
        <v>397</v>
      </c>
      <c r="D8" s="54">
        <v>385</v>
      </c>
      <c r="E8" s="54">
        <v>374</v>
      </c>
      <c r="F8" s="54">
        <v>367</v>
      </c>
      <c r="G8" s="59" t="s">
        <v>53</v>
      </c>
      <c r="H8" s="60">
        <v>144</v>
      </c>
      <c r="I8" s="61">
        <v>2</v>
      </c>
    </row>
    <row r="9" spans="1:13" x14ac:dyDescent="0.2">
      <c r="A9" s="68" t="s">
        <v>15</v>
      </c>
      <c r="B9" s="66">
        <v>529</v>
      </c>
      <c r="C9" s="54">
        <v>546</v>
      </c>
      <c r="D9" s="54">
        <v>574</v>
      </c>
      <c r="E9" s="54">
        <v>598</v>
      </c>
      <c r="F9" s="54">
        <v>630</v>
      </c>
      <c r="G9" s="59" t="s">
        <v>54</v>
      </c>
      <c r="H9" s="60">
        <v>118</v>
      </c>
      <c r="I9" s="61">
        <v>3</v>
      </c>
    </row>
    <row r="10" spans="1:13" x14ac:dyDescent="0.2">
      <c r="A10" s="68" t="s">
        <v>16</v>
      </c>
      <c r="B10" s="66">
        <v>110</v>
      </c>
      <c r="C10" s="54">
        <v>111</v>
      </c>
      <c r="D10" s="54">
        <v>112</v>
      </c>
      <c r="E10" s="54">
        <v>116</v>
      </c>
      <c r="F10" s="54">
        <v>120</v>
      </c>
      <c r="G10" s="59" t="s">
        <v>50</v>
      </c>
      <c r="H10" s="60">
        <v>148</v>
      </c>
      <c r="I10" s="61">
        <v>1</v>
      </c>
    </row>
    <row r="11" spans="1:13" x14ac:dyDescent="0.2">
      <c r="A11" s="68" t="s">
        <v>17</v>
      </c>
      <c r="B11" s="66">
        <v>946</v>
      </c>
      <c r="C11" s="54">
        <v>851</v>
      </c>
      <c r="D11" s="54">
        <v>781</v>
      </c>
      <c r="E11" s="54">
        <v>702</v>
      </c>
      <c r="F11" s="54">
        <v>632</v>
      </c>
      <c r="G11" s="59" t="s">
        <v>51</v>
      </c>
      <c r="H11" s="60">
        <v>117</v>
      </c>
      <c r="I11" s="61">
        <v>2</v>
      </c>
    </row>
    <row r="12" spans="1:13" x14ac:dyDescent="0.2">
      <c r="A12" s="68" t="s">
        <v>18</v>
      </c>
      <c r="B12" s="66">
        <v>1109</v>
      </c>
      <c r="C12" s="54">
        <v>1087</v>
      </c>
      <c r="D12" s="54">
        <v>1098</v>
      </c>
      <c r="E12" s="54">
        <v>1121</v>
      </c>
      <c r="F12" s="54">
        <v>1144</v>
      </c>
      <c r="G12" s="59" t="s">
        <v>52</v>
      </c>
      <c r="H12" s="60">
        <v>200</v>
      </c>
      <c r="I12" s="61">
        <v>3</v>
      </c>
    </row>
    <row r="13" spans="1:13" x14ac:dyDescent="0.2">
      <c r="A13" s="68" t="s">
        <v>29</v>
      </c>
      <c r="B13" s="66">
        <v>432</v>
      </c>
      <c r="C13" s="54">
        <v>441</v>
      </c>
      <c r="D13" s="54">
        <v>450</v>
      </c>
      <c r="E13" s="54">
        <v>468</v>
      </c>
      <c r="F13" s="54">
        <v>469</v>
      </c>
      <c r="G13" s="59" t="s">
        <v>53</v>
      </c>
      <c r="H13" s="60">
        <v>168</v>
      </c>
      <c r="I13" s="61">
        <v>1</v>
      </c>
    </row>
    <row r="14" spans="1:13" x14ac:dyDescent="0.2">
      <c r="A14" s="68" t="s">
        <v>30</v>
      </c>
      <c r="B14" s="66">
        <v>542</v>
      </c>
      <c r="C14" s="54">
        <v>521</v>
      </c>
      <c r="D14" s="54">
        <v>491</v>
      </c>
      <c r="E14" s="54">
        <v>472</v>
      </c>
      <c r="F14" s="54">
        <v>464</v>
      </c>
      <c r="G14" s="59" t="s">
        <v>54</v>
      </c>
      <c r="H14" s="60">
        <v>104</v>
      </c>
      <c r="I14" s="61">
        <v>2</v>
      </c>
    </row>
    <row r="15" spans="1:13" x14ac:dyDescent="0.2">
      <c r="A15" s="68" t="s">
        <v>31</v>
      </c>
      <c r="B15" s="66">
        <v>554</v>
      </c>
      <c r="C15" s="54">
        <v>571</v>
      </c>
      <c r="D15" s="54">
        <v>583</v>
      </c>
      <c r="E15" s="54">
        <v>613</v>
      </c>
      <c r="F15" s="54">
        <v>639</v>
      </c>
      <c r="G15" s="59" t="s">
        <v>50</v>
      </c>
      <c r="H15" s="60">
        <v>132</v>
      </c>
      <c r="I15" s="61">
        <v>1</v>
      </c>
    </row>
    <row r="16" spans="1:13" x14ac:dyDescent="0.2">
      <c r="A16" s="68" t="s">
        <v>32</v>
      </c>
      <c r="B16" s="66">
        <v>1085</v>
      </c>
      <c r="C16" s="54">
        <v>1016</v>
      </c>
      <c r="D16" s="54">
        <v>913</v>
      </c>
      <c r="E16" s="54">
        <v>855</v>
      </c>
      <c r="F16" s="54">
        <v>801</v>
      </c>
      <c r="G16" s="59" t="s">
        <v>51</v>
      </c>
      <c r="H16" s="60">
        <v>172</v>
      </c>
      <c r="I16" s="61">
        <v>2</v>
      </c>
    </row>
    <row r="17" spans="1:9" x14ac:dyDescent="0.2">
      <c r="A17" s="68" t="s">
        <v>33</v>
      </c>
      <c r="B17" s="66">
        <v>888</v>
      </c>
      <c r="C17" s="54">
        <v>830</v>
      </c>
      <c r="D17" s="54">
        <v>761</v>
      </c>
      <c r="E17" s="54">
        <v>698</v>
      </c>
      <c r="F17" s="54">
        <v>653</v>
      </c>
      <c r="G17" s="59" t="s">
        <v>52</v>
      </c>
      <c r="H17" s="60">
        <v>113</v>
      </c>
      <c r="I17" s="61">
        <v>3</v>
      </c>
    </row>
    <row r="18" spans="1:9" x14ac:dyDescent="0.2">
      <c r="A18" s="68" t="s">
        <v>34</v>
      </c>
      <c r="B18" s="66">
        <v>1237</v>
      </c>
      <c r="C18" s="54">
        <v>1167</v>
      </c>
      <c r="D18" s="54">
        <v>1089</v>
      </c>
      <c r="E18" s="54">
        <v>1017</v>
      </c>
      <c r="F18" s="54">
        <v>969</v>
      </c>
      <c r="G18" s="59" t="s">
        <v>53</v>
      </c>
      <c r="H18" s="60">
        <v>107</v>
      </c>
      <c r="I18" s="61">
        <v>3</v>
      </c>
    </row>
    <row r="19" spans="1:9" x14ac:dyDescent="0.2">
      <c r="A19" s="68" t="s">
        <v>35</v>
      </c>
      <c r="B19" s="66">
        <v>926</v>
      </c>
      <c r="C19" s="54">
        <v>866</v>
      </c>
      <c r="D19" s="54">
        <v>809</v>
      </c>
      <c r="E19" s="54">
        <v>748</v>
      </c>
      <c r="F19" s="54">
        <v>693</v>
      </c>
      <c r="G19" s="59" t="s">
        <v>54</v>
      </c>
      <c r="H19" s="60">
        <v>167</v>
      </c>
      <c r="I19" s="61">
        <v>3</v>
      </c>
    </row>
    <row r="20" spans="1:9" x14ac:dyDescent="0.2">
      <c r="A20" s="68" t="s">
        <v>36</v>
      </c>
      <c r="B20" s="66">
        <v>262</v>
      </c>
      <c r="C20" s="54">
        <v>264</v>
      </c>
      <c r="D20" s="54">
        <v>267</v>
      </c>
      <c r="E20" s="54">
        <v>278</v>
      </c>
      <c r="F20" s="54">
        <v>290</v>
      </c>
      <c r="G20" s="59" t="s">
        <v>50</v>
      </c>
      <c r="H20" s="60">
        <v>178</v>
      </c>
      <c r="I20" s="61">
        <v>3</v>
      </c>
    </row>
    <row r="21" spans="1:9" x14ac:dyDescent="0.2">
      <c r="A21" s="68" t="s">
        <v>37</v>
      </c>
      <c r="B21" s="66">
        <v>673</v>
      </c>
      <c r="C21" s="54">
        <v>623</v>
      </c>
      <c r="D21" s="54">
        <v>589</v>
      </c>
      <c r="E21" s="54">
        <v>540</v>
      </c>
      <c r="F21" s="54">
        <v>500</v>
      </c>
      <c r="G21" s="59" t="s">
        <v>51</v>
      </c>
      <c r="H21" s="60">
        <v>187</v>
      </c>
      <c r="I21" s="61">
        <v>1</v>
      </c>
    </row>
    <row r="22" spans="1:9" x14ac:dyDescent="0.2">
      <c r="A22" s="68" t="s">
        <v>38</v>
      </c>
      <c r="B22" s="66">
        <v>411</v>
      </c>
      <c r="C22" s="54">
        <v>424</v>
      </c>
      <c r="D22" s="54">
        <v>437</v>
      </c>
      <c r="E22" s="54">
        <v>470</v>
      </c>
      <c r="F22" s="54">
        <v>500</v>
      </c>
      <c r="G22" s="59" t="s">
        <v>52</v>
      </c>
      <c r="H22" s="60">
        <v>161</v>
      </c>
      <c r="I22" s="61">
        <v>2</v>
      </c>
    </row>
    <row r="23" spans="1:9" x14ac:dyDescent="0.2">
      <c r="A23" s="68" t="s">
        <v>39</v>
      </c>
      <c r="B23" s="66">
        <v>555</v>
      </c>
      <c r="C23" s="54">
        <v>556</v>
      </c>
      <c r="D23" s="54">
        <v>567</v>
      </c>
      <c r="E23" s="54">
        <v>590</v>
      </c>
      <c r="F23" s="54">
        <v>609</v>
      </c>
      <c r="G23" s="59" t="s">
        <v>53</v>
      </c>
      <c r="H23" s="60">
        <v>174</v>
      </c>
      <c r="I23" s="61">
        <v>2</v>
      </c>
    </row>
    <row r="24" spans="1:9" x14ac:dyDescent="0.2">
      <c r="A24" s="68" t="s">
        <v>40</v>
      </c>
      <c r="B24" s="66">
        <v>481</v>
      </c>
      <c r="C24" s="54">
        <v>527</v>
      </c>
      <c r="D24" s="54">
        <v>573</v>
      </c>
      <c r="E24" s="54">
        <v>622</v>
      </c>
      <c r="F24" s="54">
        <v>663</v>
      </c>
      <c r="G24" s="59" t="s">
        <v>54</v>
      </c>
      <c r="H24" s="60">
        <v>129</v>
      </c>
      <c r="I24" s="61">
        <v>1</v>
      </c>
    </row>
    <row r="25" spans="1:9" x14ac:dyDescent="0.2">
      <c r="A25" s="68" t="s">
        <v>41</v>
      </c>
      <c r="B25" s="66">
        <v>715</v>
      </c>
      <c r="C25" s="54">
        <v>738</v>
      </c>
      <c r="D25" s="54">
        <v>753</v>
      </c>
      <c r="E25" s="54">
        <v>769</v>
      </c>
      <c r="F25" s="54">
        <v>794</v>
      </c>
      <c r="G25" s="59" t="s">
        <v>50</v>
      </c>
      <c r="H25" s="60">
        <v>119</v>
      </c>
      <c r="I25" s="61">
        <v>2</v>
      </c>
    </row>
    <row r="26" spans="1:9" x14ac:dyDescent="0.2">
      <c r="A26" s="68" t="s">
        <v>42</v>
      </c>
      <c r="B26" s="66">
        <v>373</v>
      </c>
      <c r="C26" s="54">
        <v>402</v>
      </c>
      <c r="D26" s="54">
        <v>428</v>
      </c>
      <c r="E26" s="54">
        <v>475</v>
      </c>
      <c r="F26" s="54">
        <v>527</v>
      </c>
      <c r="G26" s="59" t="s">
        <v>51</v>
      </c>
      <c r="H26" s="60">
        <v>111</v>
      </c>
      <c r="I26" s="61">
        <v>3</v>
      </c>
    </row>
    <row r="27" spans="1:9" ht="13.5" thickBot="1" x14ac:dyDescent="0.25">
      <c r="A27" s="69" t="s">
        <v>43</v>
      </c>
      <c r="B27" s="67">
        <v>785</v>
      </c>
      <c r="C27" s="62">
        <v>726</v>
      </c>
      <c r="D27" s="62">
        <v>672</v>
      </c>
      <c r="E27" s="62">
        <v>647</v>
      </c>
      <c r="F27" s="62">
        <v>623</v>
      </c>
      <c r="G27" s="63" t="s">
        <v>52</v>
      </c>
      <c r="H27" s="64">
        <v>141</v>
      </c>
      <c r="I27" s="65">
        <v>1</v>
      </c>
    </row>
    <row r="28" spans="1:9" x14ac:dyDescent="0.2">
      <c r="A28" s="58" t="s">
        <v>20</v>
      </c>
      <c r="B28" s="58"/>
      <c r="C28" s="58"/>
      <c r="D28" s="58"/>
      <c r="E28" s="58"/>
    </row>
    <row r="30" spans="1:9" x14ac:dyDescent="0.2">
      <c r="A30" s="58" t="s">
        <v>23</v>
      </c>
      <c r="B30" s="29">
        <f t="shared" ref="B30:E30" si="0">SUBTOTAL(109,B5:B27)</f>
        <v>14582</v>
      </c>
      <c r="C30" s="29">
        <f t="shared" si="0"/>
        <v>14170</v>
      </c>
      <c r="D30" s="29">
        <f t="shared" si="0"/>
        <v>13826</v>
      </c>
      <c r="E30" s="29">
        <f t="shared" si="0"/>
        <v>13650</v>
      </c>
      <c r="F30" s="29">
        <f>SUBTOTAL(109,F5:F27)</f>
        <v>13542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10"/>
  <sheetViews>
    <sheetView workbookViewId="0">
      <selection activeCell="B1" sqref="B1"/>
    </sheetView>
  </sheetViews>
  <sheetFormatPr defaultRowHeight="12.75" x14ac:dyDescent="0.2"/>
  <cols>
    <col min="1" max="1" width="13.7109375" customWidth="1"/>
    <col min="2" max="6" width="12" customWidth="1"/>
    <col min="7" max="7" width="20.42578125" customWidth="1"/>
    <col min="8" max="10" width="12" customWidth="1"/>
    <col min="11" max="11" width="20.42578125" customWidth="1"/>
    <col min="12" max="15" width="12" customWidth="1"/>
    <col min="16" max="16" width="20.42578125" customWidth="1"/>
    <col min="17" max="20" width="12" customWidth="1"/>
    <col min="21" max="21" width="20.42578125" customWidth="1"/>
    <col min="22" max="25" width="12" customWidth="1"/>
    <col min="26" max="26" width="20.42578125" customWidth="1"/>
    <col min="27" max="30" width="12" customWidth="1"/>
    <col min="31" max="31" width="20.42578125" customWidth="1"/>
    <col min="32" max="35" width="12" customWidth="1"/>
    <col min="36" max="36" width="20.42578125" customWidth="1"/>
    <col min="37" max="40" width="12" customWidth="1"/>
    <col min="41" max="41" width="20.42578125" customWidth="1"/>
    <col min="42" max="45" width="12" customWidth="1"/>
    <col min="46" max="46" width="20.42578125" customWidth="1"/>
    <col min="47" max="50" width="12" customWidth="1"/>
    <col min="51" max="51" width="20.42578125" customWidth="1"/>
    <col min="52" max="55" width="12" customWidth="1"/>
    <col min="56" max="56" width="20.42578125" customWidth="1"/>
    <col min="57" max="60" width="12" customWidth="1"/>
    <col min="61" max="61" width="20.42578125" customWidth="1"/>
    <col min="62" max="65" width="12" customWidth="1"/>
    <col min="66" max="66" width="20.42578125" customWidth="1"/>
    <col min="67" max="70" width="12" customWidth="1"/>
    <col min="71" max="71" width="20.42578125" customWidth="1"/>
    <col min="72" max="75" width="12" customWidth="1"/>
    <col min="76" max="76" width="20.42578125" customWidth="1"/>
    <col min="77" max="80" width="12" customWidth="1"/>
    <col min="81" max="81" width="20.42578125" customWidth="1"/>
    <col min="82" max="85" width="12" customWidth="1"/>
    <col min="86" max="86" width="20.42578125" customWidth="1"/>
    <col min="87" max="90" width="12" customWidth="1"/>
    <col min="91" max="91" width="20.42578125" customWidth="1"/>
    <col min="92" max="95" width="12" customWidth="1"/>
    <col min="96" max="96" width="20.42578125" bestFit="1" customWidth="1"/>
    <col min="97" max="100" width="12" customWidth="1"/>
    <col min="101" max="101" width="20.42578125" customWidth="1"/>
    <col min="102" max="105" width="12" customWidth="1"/>
    <col min="106" max="106" width="20.42578125" customWidth="1"/>
    <col min="107" max="110" width="12" customWidth="1"/>
    <col min="111" max="111" width="20.42578125" customWidth="1"/>
    <col min="112" max="115" width="18.5703125" customWidth="1"/>
    <col min="116" max="116" width="27" customWidth="1"/>
    <col min="117" max="117" width="20.42578125" customWidth="1"/>
    <col min="118" max="120" width="18.140625" customWidth="1"/>
    <col min="121" max="121" width="26.5703125" customWidth="1"/>
    <col min="122" max="124" width="12" customWidth="1"/>
    <col min="125" max="125" width="20.42578125" customWidth="1"/>
    <col min="126" max="126" width="18.140625" bestFit="1" customWidth="1"/>
    <col min="127" max="128" width="18.140625" customWidth="1"/>
    <col min="129" max="129" width="26.5703125" customWidth="1"/>
    <col min="130" max="132" width="12" customWidth="1"/>
    <col min="133" max="133" width="20.42578125" customWidth="1"/>
    <col min="134" max="134" width="18.140625" bestFit="1" customWidth="1"/>
    <col min="135" max="136" width="18.140625" customWidth="1"/>
    <col min="137" max="137" width="26.5703125" customWidth="1"/>
    <col min="138" max="138" width="12" bestFit="1" customWidth="1"/>
    <col min="139" max="140" width="12" customWidth="1"/>
    <col min="141" max="141" width="20.42578125" customWidth="1"/>
    <col min="142" max="143" width="18.140625" customWidth="1"/>
    <col min="144" max="144" width="18.140625" bestFit="1" customWidth="1"/>
    <col min="145" max="145" width="26.5703125" bestFit="1" customWidth="1"/>
    <col min="146" max="146" width="12" bestFit="1" customWidth="1"/>
    <col min="147" max="148" width="12" customWidth="1"/>
    <col min="149" max="149" width="20.42578125" customWidth="1"/>
    <col min="150" max="150" width="18.140625" bestFit="1" customWidth="1"/>
    <col min="151" max="151" width="18.140625" customWidth="1"/>
    <col min="152" max="152" width="18.140625" bestFit="1" customWidth="1"/>
    <col min="153" max="153" width="26.5703125" customWidth="1"/>
    <col min="154" max="156" width="12" customWidth="1"/>
    <col min="157" max="157" width="20.42578125" customWidth="1"/>
    <col min="158" max="158" width="18.140625" bestFit="1" customWidth="1"/>
    <col min="159" max="160" width="18.140625" customWidth="1"/>
    <col min="161" max="161" width="26.5703125" customWidth="1"/>
    <col min="162" max="164" width="12" customWidth="1"/>
    <col min="165" max="165" width="20.42578125" customWidth="1"/>
    <col min="166" max="168" width="18.140625" customWidth="1"/>
    <col min="169" max="169" width="26.5703125" customWidth="1"/>
    <col min="170" max="172" width="12" customWidth="1"/>
    <col min="173" max="173" width="20.42578125" customWidth="1"/>
    <col min="174" max="176" width="19.7109375" customWidth="1"/>
    <col min="177" max="177" width="28.140625" customWidth="1"/>
    <col min="178" max="180" width="12" customWidth="1"/>
    <col min="181" max="181" width="20.42578125" customWidth="1"/>
    <col min="182" max="184" width="19.7109375" customWidth="1"/>
    <col min="185" max="185" width="28.140625" customWidth="1"/>
    <col min="186" max="187" width="18.5703125" customWidth="1"/>
    <col min="188" max="188" width="18.5703125" bestFit="1" customWidth="1"/>
    <col min="189" max="189" width="27" bestFit="1" customWidth="1"/>
    <col min="190" max="190" width="26.5703125" bestFit="1" customWidth="1"/>
    <col min="191" max="192" width="12" bestFit="1" customWidth="1"/>
    <col min="193" max="193" width="20.42578125" bestFit="1" customWidth="1"/>
    <col min="194" max="195" width="19.7109375" bestFit="1" customWidth="1"/>
    <col min="196" max="196" width="28.140625" bestFit="1" customWidth="1"/>
    <col min="197" max="198" width="19.7109375" bestFit="1" customWidth="1"/>
    <col min="199" max="199" width="28.140625" bestFit="1" customWidth="1"/>
    <col min="200" max="201" width="12" bestFit="1" customWidth="1"/>
    <col min="202" max="202" width="20.42578125" bestFit="1" customWidth="1"/>
    <col min="203" max="204" width="19.7109375" bestFit="1" customWidth="1"/>
    <col min="205" max="205" width="28.140625" bestFit="1" customWidth="1"/>
    <col min="206" max="207" width="19.7109375" bestFit="1" customWidth="1"/>
    <col min="208" max="208" width="28.140625" bestFit="1" customWidth="1"/>
    <col min="209" max="210" width="18.5703125" bestFit="1" customWidth="1"/>
    <col min="211" max="211" width="27" bestFit="1" customWidth="1"/>
  </cols>
  <sheetData>
    <row r="1" spans="1:7" x14ac:dyDescent="0.2">
      <c r="A1" s="47" t="s">
        <v>68</v>
      </c>
      <c r="B1" t="s">
        <v>50</v>
      </c>
    </row>
    <row r="2" spans="1:7" x14ac:dyDescent="0.2">
      <c r="A2" s="47" t="s">
        <v>44</v>
      </c>
      <c r="B2" t="s">
        <v>62</v>
      </c>
    </row>
    <row r="4" spans="1:7" x14ac:dyDescent="0.2">
      <c r="A4" s="47" t="s">
        <v>56</v>
      </c>
      <c r="B4" t="s">
        <v>57</v>
      </c>
      <c r="C4" t="s">
        <v>58</v>
      </c>
      <c r="D4" t="s">
        <v>59</v>
      </c>
      <c r="E4" t="s">
        <v>60</v>
      </c>
      <c r="F4" t="s">
        <v>61</v>
      </c>
      <c r="G4" t="s">
        <v>70</v>
      </c>
    </row>
    <row r="5" spans="1:7" x14ac:dyDescent="0.2">
      <c r="A5" s="48" t="s">
        <v>11</v>
      </c>
      <c r="B5" s="49">
        <v>744</v>
      </c>
      <c r="C5" s="49">
        <v>695</v>
      </c>
      <c r="D5" s="49">
        <v>669</v>
      </c>
      <c r="E5" s="49">
        <v>644</v>
      </c>
      <c r="F5" s="49">
        <v>608</v>
      </c>
      <c r="G5" s="49">
        <v>164</v>
      </c>
    </row>
    <row r="6" spans="1:7" x14ac:dyDescent="0.2">
      <c r="A6" s="48" t="s">
        <v>31</v>
      </c>
      <c r="B6" s="49">
        <v>554</v>
      </c>
      <c r="C6" s="49">
        <v>571</v>
      </c>
      <c r="D6" s="49">
        <v>583</v>
      </c>
      <c r="E6" s="49">
        <v>613</v>
      </c>
      <c r="F6" s="49">
        <v>639</v>
      </c>
      <c r="G6" s="49">
        <v>132</v>
      </c>
    </row>
    <row r="7" spans="1:7" x14ac:dyDescent="0.2">
      <c r="A7" s="48" t="s">
        <v>36</v>
      </c>
      <c r="B7" s="49">
        <v>262</v>
      </c>
      <c r="C7" s="49">
        <v>264</v>
      </c>
      <c r="D7" s="49">
        <v>267</v>
      </c>
      <c r="E7" s="49">
        <v>278</v>
      </c>
      <c r="F7" s="49">
        <v>290</v>
      </c>
      <c r="G7" s="49">
        <v>178</v>
      </c>
    </row>
    <row r="8" spans="1:7" x14ac:dyDescent="0.2">
      <c r="A8" s="48" t="s">
        <v>41</v>
      </c>
      <c r="B8" s="49">
        <v>715</v>
      </c>
      <c r="C8" s="49">
        <v>738</v>
      </c>
      <c r="D8" s="49">
        <v>753</v>
      </c>
      <c r="E8" s="49">
        <v>769</v>
      </c>
      <c r="F8" s="49">
        <v>794</v>
      </c>
      <c r="G8" s="49">
        <v>119</v>
      </c>
    </row>
    <row r="9" spans="1:7" x14ac:dyDescent="0.2">
      <c r="A9" s="48" t="s">
        <v>16</v>
      </c>
      <c r="B9" s="49">
        <v>110</v>
      </c>
      <c r="C9" s="49">
        <v>111</v>
      </c>
      <c r="D9" s="49">
        <v>112</v>
      </c>
      <c r="E9" s="49">
        <v>116</v>
      </c>
      <c r="F9" s="49">
        <v>120</v>
      </c>
      <c r="G9" s="49">
        <v>148</v>
      </c>
    </row>
    <row r="10" spans="1:7" x14ac:dyDescent="0.2">
      <c r="A10" s="48" t="s">
        <v>23</v>
      </c>
      <c r="B10" s="49">
        <v>2385</v>
      </c>
      <c r="C10" s="49">
        <v>2379</v>
      </c>
      <c r="D10" s="49">
        <v>2384</v>
      </c>
      <c r="E10" s="49">
        <v>2420</v>
      </c>
      <c r="F10" s="49">
        <v>2451</v>
      </c>
      <c r="G10" s="49">
        <v>741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earning</vt:lpstr>
      <vt:lpstr>field</vt:lpstr>
      <vt:lpstr>cond formating</vt:lpstr>
      <vt:lpstr>big field</vt:lpstr>
      <vt:lpstr>big field table</vt:lpstr>
      <vt:lpstr>big field filtering</vt:lpstr>
      <vt:lpstr>big field filtering (2)</vt:lpstr>
      <vt:lpstr>Yearly harvests</vt:lpstr>
      <vt:lpstr>pivot harvester</vt:lpstr>
      <vt:lpstr>pivot harvester ranking</vt:lpstr>
      <vt:lpstr>with formulas</vt:lpstr>
      <vt:lpstr>sales time 1</vt:lpstr>
      <vt:lpstr>Bank repayment</vt:lpstr>
      <vt:lpstr>Interest on bank</vt:lpstr>
      <vt:lpstr>additional_payment</vt:lpstr>
      <vt:lpstr>amount_due</vt:lpstr>
      <vt:lpstr>duration</vt:lpstr>
      <vt:lpstr>end_balance</vt:lpstr>
      <vt:lpstr>interest</vt:lpstr>
      <vt:lpstr>monthly_interest</vt:lpstr>
      <vt:lpstr>original_loan</vt:lpstr>
      <vt:lpstr>payment_number</vt:lpstr>
      <vt:lpstr>'cond formating'!Print_Area</vt:lpstr>
      <vt:lpstr>regular_payment</vt:lpstr>
      <vt:lpstr>residual_value</vt:lpstr>
      <vt:lpstr>scheduled</vt:lpstr>
      <vt:lpstr>total_payment</vt:lpstr>
    </vt:vector>
  </TitlesOfParts>
  <Company/>
  <LinksUpToDate>false</LinksUpToDate>
  <SharedDoc>false</SharedDoc>
  <HyperlinkBase>http://www.excelmadeeasy.com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excelmadeeasy.com</dc:creator>
  <cp:lastModifiedBy>ExcelMadeEasy</cp:lastModifiedBy>
  <cp:lastPrinted>2014-10-10T21:18:44Z</cp:lastPrinted>
  <dcterms:created xsi:type="dcterms:W3CDTF">2010-09-12T10:25:30Z</dcterms:created>
  <dcterms:modified xsi:type="dcterms:W3CDTF">2014-10-23T09:38:05Z</dcterms:modified>
</cp:coreProperties>
</file>